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534C54BE-DF5E-430A-B8D7-BA5DCEEA8987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источн'!$A$1:$X$96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источн'!$A$1:$X$125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11" l="1"/>
  <c r="F91" i="11"/>
  <c r="G91" i="11"/>
  <c r="H91" i="11"/>
  <c r="J91" i="11"/>
  <c r="K91" i="11"/>
  <c r="M91" i="11"/>
  <c r="D91" i="11"/>
  <c r="T97" i="11"/>
  <c r="U97" i="11" s="1"/>
  <c r="I97" i="11"/>
  <c r="N97" i="11" s="1"/>
  <c r="O97" i="11" s="1"/>
  <c r="D97" i="11"/>
  <c r="D96" i="11" s="1"/>
  <c r="N96" i="11" s="1"/>
  <c r="O96" i="11" s="1"/>
  <c r="E96" i="11"/>
  <c r="F96" i="11"/>
  <c r="G96" i="11"/>
  <c r="H96" i="11"/>
  <c r="I96" i="11"/>
  <c r="J96" i="11"/>
  <c r="K96" i="11"/>
  <c r="L96" i="11"/>
  <c r="T96" i="11" s="1"/>
  <c r="U96" i="11" s="1"/>
  <c r="M96" i="11"/>
  <c r="E92" i="11"/>
  <c r="F92" i="11"/>
  <c r="G92" i="11"/>
  <c r="H92" i="11"/>
  <c r="J92" i="11"/>
  <c r="K92" i="11"/>
  <c r="L92" i="11"/>
  <c r="L91" i="11" s="1"/>
  <c r="M92" i="11"/>
  <c r="D80" i="11"/>
  <c r="I80" i="11"/>
  <c r="T80" i="11"/>
  <c r="U80" i="11" s="1"/>
  <c r="D81" i="11"/>
  <c r="T81" i="11"/>
  <c r="U81" i="11" s="1"/>
  <c r="I81" i="11"/>
  <c r="T82" i="11"/>
  <c r="U82" i="11" s="1"/>
  <c r="I82" i="11"/>
  <c r="D83" i="11"/>
  <c r="I83" i="11"/>
  <c r="T83" i="11"/>
  <c r="U83" i="11" s="1"/>
  <c r="T84" i="11"/>
  <c r="U84" i="11" s="1"/>
  <c r="I84" i="11"/>
  <c r="D85" i="11"/>
  <c r="I85" i="11"/>
  <c r="T85" i="11"/>
  <c r="U85" i="11" s="1"/>
  <c r="D86" i="11"/>
  <c r="I86" i="11"/>
  <c r="N86" i="11" s="1"/>
  <c r="O86" i="11" s="1"/>
  <c r="T86" i="11"/>
  <c r="U86" i="11" s="1"/>
  <c r="D87" i="11"/>
  <c r="I87" i="11"/>
  <c r="D88" i="11"/>
  <c r="I88" i="11"/>
  <c r="T88" i="11"/>
  <c r="U88" i="11" s="1"/>
  <c r="D89" i="11"/>
  <c r="T89" i="11"/>
  <c r="U89" i="11" s="1"/>
  <c r="I89" i="11"/>
  <c r="T90" i="11"/>
  <c r="U90" i="11" s="1"/>
  <c r="I90" i="11"/>
  <c r="E67" i="11"/>
  <c r="F67" i="11"/>
  <c r="G67" i="11"/>
  <c r="H67" i="11"/>
  <c r="J67" i="11"/>
  <c r="K67" i="11"/>
  <c r="L67" i="11"/>
  <c r="M67" i="11"/>
  <c r="D69" i="11"/>
  <c r="I69" i="11"/>
  <c r="T69" i="11"/>
  <c r="U69" i="11" s="1"/>
  <c r="D60" i="11"/>
  <c r="I60" i="11"/>
  <c r="T60" i="11"/>
  <c r="U60" i="11" s="1"/>
  <c r="D61" i="11"/>
  <c r="I61" i="11"/>
  <c r="T61" i="11"/>
  <c r="U61" i="11" s="1"/>
  <c r="D62" i="11"/>
  <c r="I62" i="11"/>
  <c r="T62" i="11"/>
  <c r="U62" i="11" s="1"/>
  <c r="D63" i="11"/>
  <c r="I63" i="11"/>
  <c r="N63" i="11" s="1"/>
  <c r="O63" i="11" s="1"/>
  <c r="T63" i="11"/>
  <c r="U63" i="11" s="1"/>
  <c r="D64" i="11"/>
  <c r="I64" i="11"/>
  <c r="T64" i="11"/>
  <c r="U64" i="11" s="1"/>
  <c r="D65" i="11"/>
  <c r="I65" i="11"/>
  <c r="T65" i="11"/>
  <c r="U65" i="11" s="1"/>
  <c r="P25" i="11"/>
  <c r="Q25" i="11"/>
  <c r="R25" i="11"/>
  <c r="S25" i="11"/>
  <c r="T25" i="11"/>
  <c r="U25" i="11" s="1"/>
  <c r="V25" i="11"/>
  <c r="W25" i="11"/>
  <c r="P26" i="11"/>
  <c r="Q26" i="11"/>
  <c r="R26" i="11"/>
  <c r="S26" i="11"/>
  <c r="T26" i="11"/>
  <c r="U26" i="11" s="1"/>
  <c r="V26" i="11"/>
  <c r="W26" i="11"/>
  <c r="P27" i="11"/>
  <c r="Q27" i="11"/>
  <c r="R27" i="11"/>
  <c r="S27" i="11"/>
  <c r="T27" i="11"/>
  <c r="U27" i="11" s="1"/>
  <c r="V27" i="11"/>
  <c r="W27" i="11"/>
  <c r="P28" i="11"/>
  <c r="Q28" i="11"/>
  <c r="R28" i="11"/>
  <c r="S28" i="11"/>
  <c r="T28" i="11"/>
  <c r="U28" i="11" s="1"/>
  <c r="V28" i="11"/>
  <c r="W28" i="11"/>
  <c r="P29" i="11"/>
  <c r="Q29" i="11"/>
  <c r="R29" i="11"/>
  <c r="S29" i="11"/>
  <c r="T29" i="11"/>
  <c r="V29" i="11"/>
  <c r="W29" i="11"/>
  <c r="I25" i="11"/>
  <c r="I26" i="11"/>
  <c r="I27" i="11"/>
  <c r="I28" i="11"/>
  <c r="I29" i="11"/>
  <c r="G20" i="11"/>
  <c r="D25" i="11"/>
  <c r="D26" i="11"/>
  <c r="D27" i="11"/>
  <c r="D28" i="11"/>
  <c r="D29" i="11"/>
  <c r="N65" i="11" l="1"/>
  <c r="O65" i="11" s="1"/>
  <c r="N81" i="11"/>
  <c r="O81" i="11" s="1"/>
  <c r="N89" i="11"/>
  <c r="O89" i="11" s="1"/>
  <c r="N87" i="11"/>
  <c r="O87" i="11" s="1"/>
  <c r="N26" i="11"/>
  <c r="O26" i="11" s="1"/>
  <c r="N25" i="11"/>
  <c r="O25" i="11" s="1"/>
  <c r="N85" i="11"/>
  <c r="O85" i="11" s="1"/>
  <c r="N88" i="11"/>
  <c r="O88" i="11" s="1"/>
  <c r="N83" i="11"/>
  <c r="O83" i="11" s="1"/>
  <c r="N80" i="11"/>
  <c r="O80" i="11" s="1"/>
  <c r="D90" i="11"/>
  <c r="N90" i="11" s="1"/>
  <c r="O90" i="11" s="1"/>
  <c r="T87" i="11"/>
  <c r="U87" i="11" s="1"/>
  <c r="D82" i="11"/>
  <c r="N82" i="11" s="1"/>
  <c r="O82" i="11" s="1"/>
  <c r="D84" i="11"/>
  <c r="N84" i="11" s="1"/>
  <c r="O84" i="11" s="1"/>
  <c r="N69" i="11"/>
  <c r="O69" i="11" s="1"/>
  <c r="N62" i="11"/>
  <c r="O62" i="11" s="1"/>
  <c r="N29" i="11"/>
  <c r="N28" i="11"/>
  <c r="O28" i="11" s="1"/>
  <c r="N27" i="11"/>
  <c r="O27" i="11" s="1"/>
  <c r="N61" i="11"/>
  <c r="O61" i="11" s="1"/>
  <c r="N64" i="11"/>
  <c r="O64" i="11" s="1"/>
  <c r="N60" i="11"/>
  <c r="O60" i="11" s="1"/>
  <c r="D39" i="11" l="1"/>
  <c r="D48" i="11"/>
  <c r="D43" i="11"/>
  <c r="E112" i="11"/>
  <c r="F112" i="11"/>
  <c r="G112" i="11"/>
  <c r="H112" i="11"/>
  <c r="J112" i="11"/>
  <c r="K112" i="11"/>
  <c r="L112" i="11"/>
  <c r="M112" i="11"/>
  <c r="T125" i="11"/>
  <c r="U125" i="11" s="1"/>
  <c r="T124" i="11"/>
  <c r="U124" i="11" s="1"/>
  <c r="T123" i="11"/>
  <c r="U123" i="11" s="1"/>
  <c r="T122" i="11"/>
  <c r="U122" i="11" s="1"/>
  <c r="T121" i="11"/>
  <c r="U121" i="11" s="1"/>
  <c r="T120" i="11"/>
  <c r="U120" i="11" s="1"/>
  <c r="T119" i="11"/>
  <c r="U119" i="11" s="1"/>
  <c r="T118" i="11"/>
  <c r="U118" i="11" s="1"/>
  <c r="T117" i="11"/>
  <c r="U117" i="11" s="1"/>
  <c r="T116" i="11"/>
  <c r="U116" i="11" s="1"/>
  <c r="T115" i="11"/>
  <c r="U115" i="11" s="1"/>
  <c r="T114" i="11"/>
  <c r="U114" i="11" s="1"/>
  <c r="T113" i="11"/>
  <c r="U113" i="11" s="1"/>
  <c r="I125" i="11"/>
  <c r="I124" i="11"/>
  <c r="I123" i="11"/>
  <c r="I122" i="11"/>
  <c r="I121" i="11"/>
  <c r="I120" i="11"/>
  <c r="I119" i="11"/>
  <c r="I118" i="11"/>
  <c r="I117" i="11"/>
  <c r="I116" i="11"/>
  <c r="I115" i="11"/>
  <c r="I114" i="11"/>
  <c r="I113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T109" i="11"/>
  <c r="U109" i="11" s="1"/>
  <c r="T108" i="11"/>
  <c r="U108" i="11" s="1"/>
  <c r="T107" i="11"/>
  <c r="U107" i="11" s="1"/>
  <c r="T106" i="11"/>
  <c r="U106" i="11" s="1"/>
  <c r="T105" i="11"/>
  <c r="U105" i="11" s="1"/>
  <c r="T104" i="11"/>
  <c r="U104" i="11" s="1"/>
  <c r="T103" i="11"/>
  <c r="U103" i="11" s="1"/>
  <c r="T102" i="11"/>
  <c r="U102" i="11" s="1"/>
  <c r="T101" i="11"/>
  <c r="U101" i="11" s="1"/>
  <c r="T100" i="11"/>
  <c r="U100" i="11" s="1"/>
  <c r="T99" i="11"/>
  <c r="U99" i="11" s="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D99" i="11"/>
  <c r="D100" i="11"/>
  <c r="D101" i="11"/>
  <c r="D102" i="11"/>
  <c r="D103" i="11"/>
  <c r="D104" i="11"/>
  <c r="D105" i="11"/>
  <c r="D106" i="11"/>
  <c r="D107" i="11"/>
  <c r="D108" i="11"/>
  <c r="D109" i="11"/>
  <c r="E98" i="11"/>
  <c r="F98" i="11"/>
  <c r="H98" i="11"/>
  <c r="J98" i="11"/>
  <c r="K98" i="11"/>
  <c r="L98" i="11"/>
  <c r="M98" i="11"/>
  <c r="T95" i="11"/>
  <c r="U95" i="11" s="1"/>
  <c r="T94" i="11"/>
  <c r="U94" i="11" s="1"/>
  <c r="T93" i="11"/>
  <c r="U93" i="11" s="1"/>
  <c r="E32" i="11"/>
  <c r="F32" i="11"/>
  <c r="G32" i="11"/>
  <c r="H32" i="11"/>
  <c r="J32" i="11"/>
  <c r="K32" i="11"/>
  <c r="L32" i="11"/>
  <c r="M32" i="11"/>
  <c r="I68" i="11"/>
  <c r="I67" i="11" s="1"/>
  <c r="E71" i="11"/>
  <c r="E70" i="11" s="1"/>
  <c r="F71" i="11"/>
  <c r="F70" i="11" s="1"/>
  <c r="H71" i="11"/>
  <c r="H70" i="11" s="1"/>
  <c r="J71" i="11"/>
  <c r="J70" i="11" s="1"/>
  <c r="K71" i="11"/>
  <c r="K70" i="11" s="1"/>
  <c r="L71" i="11"/>
  <c r="L70" i="11" s="1"/>
  <c r="M71" i="11"/>
  <c r="M70" i="11" s="1"/>
  <c r="I79" i="11"/>
  <c r="I78" i="11"/>
  <c r="I77" i="11"/>
  <c r="I76" i="11"/>
  <c r="I75" i="11"/>
  <c r="I74" i="11"/>
  <c r="I73" i="11"/>
  <c r="I72" i="11"/>
  <c r="I95" i="11"/>
  <c r="I94" i="11"/>
  <c r="I93" i="11"/>
  <c r="D95" i="11"/>
  <c r="D94" i="11"/>
  <c r="D93" i="11"/>
  <c r="D92" i="11" s="1"/>
  <c r="T78" i="11"/>
  <c r="U78" i="11" s="1"/>
  <c r="T77" i="11"/>
  <c r="U77" i="11" s="1"/>
  <c r="T76" i="11"/>
  <c r="U76" i="11" s="1"/>
  <c r="T75" i="11"/>
  <c r="U75" i="11" s="1"/>
  <c r="T74" i="11"/>
  <c r="U74" i="11" s="1"/>
  <c r="T73" i="11"/>
  <c r="U73" i="11" s="1"/>
  <c r="T72" i="11"/>
  <c r="U72" i="11" s="1"/>
  <c r="D78" i="11"/>
  <c r="D77" i="11"/>
  <c r="D76" i="11"/>
  <c r="D75" i="11"/>
  <c r="D74" i="11"/>
  <c r="D73" i="11"/>
  <c r="D72" i="11"/>
  <c r="T66" i="11"/>
  <c r="U66" i="11" s="1"/>
  <c r="T59" i="11"/>
  <c r="U59" i="11" s="1"/>
  <c r="T58" i="11"/>
  <c r="U58" i="11" s="1"/>
  <c r="T57" i="11"/>
  <c r="U57" i="11" s="1"/>
  <c r="T56" i="11"/>
  <c r="U56" i="11" s="1"/>
  <c r="T55" i="11"/>
  <c r="U55" i="11" s="1"/>
  <c r="T54" i="11"/>
  <c r="U54" i="11" s="1"/>
  <c r="T53" i="11"/>
  <c r="U53" i="11" s="1"/>
  <c r="T52" i="11"/>
  <c r="U52" i="11" s="1"/>
  <c r="T51" i="11"/>
  <c r="U51" i="11" s="1"/>
  <c r="T50" i="11"/>
  <c r="U50" i="11" s="1"/>
  <c r="T49" i="11"/>
  <c r="U49" i="11" s="1"/>
  <c r="T48" i="11"/>
  <c r="U48" i="11" s="1"/>
  <c r="T47" i="11"/>
  <c r="U47" i="11" s="1"/>
  <c r="T46" i="11"/>
  <c r="U46" i="11" s="1"/>
  <c r="T45" i="11"/>
  <c r="U45" i="11" s="1"/>
  <c r="T44" i="11"/>
  <c r="U44" i="11" s="1"/>
  <c r="T43" i="11"/>
  <c r="U43" i="11" s="1"/>
  <c r="T42" i="11"/>
  <c r="U42" i="11" s="1"/>
  <c r="T41" i="11"/>
  <c r="U41" i="11" s="1"/>
  <c r="T40" i="11"/>
  <c r="U40" i="11" s="1"/>
  <c r="T39" i="11"/>
  <c r="U39" i="11" s="1"/>
  <c r="T38" i="11"/>
  <c r="U38" i="11" s="1"/>
  <c r="T37" i="11"/>
  <c r="U37" i="11" s="1"/>
  <c r="T36" i="11"/>
  <c r="U36" i="11" s="1"/>
  <c r="T35" i="11"/>
  <c r="U35" i="11" s="1"/>
  <c r="T34" i="11"/>
  <c r="U34" i="11" s="1"/>
  <c r="T33" i="11"/>
  <c r="U33" i="11" s="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6" i="11"/>
  <c r="I33" i="11"/>
  <c r="D34" i="11"/>
  <c r="D35" i="11"/>
  <c r="D36" i="11"/>
  <c r="D37" i="11"/>
  <c r="D38" i="11"/>
  <c r="D40" i="11"/>
  <c r="D41" i="11"/>
  <c r="D42" i="11"/>
  <c r="D44" i="11"/>
  <c r="D45" i="11"/>
  <c r="D46" i="11"/>
  <c r="D47" i="11"/>
  <c r="D49" i="11"/>
  <c r="D50" i="11"/>
  <c r="D51" i="11"/>
  <c r="D52" i="11"/>
  <c r="D53" i="11"/>
  <c r="D54" i="11"/>
  <c r="D55" i="11"/>
  <c r="D56" i="11"/>
  <c r="D57" i="11"/>
  <c r="D58" i="11"/>
  <c r="D59" i="11"/>
  <c r="D66" i="11"/>
  <c r="D33" i="11"/>
  <c r="I92" i="11" l="1"/>
  <c r="I91" i="11" s="1"/>
  <c r="N99" i="11"/>
  <c r="O99" i="11" s="1"/>
  <c r="N104" i="11"/>
  <c r="O104" i="11" s="1"/>
  <c r="N115" i="11"/>
  <c r="O115" i="11" s="1"/>
  <c r="N123" i="11"/>
  <c r="O123" i="11" s="1"/>
  <c r="N103" i="11"/>
  <c r="O103" i="11" s="1"/>
  <c r="N106" i="11"/>
  <c r="O106" i="11" s="1"/>
  <c r="N100" i="11"/>
  <c r="O100" i="11" s="1"/>
  <c r="I112" i="11"/>
  <c r="N107" i="11"/>
  <c r="O107" i="11" s="1"/>
  <c r="N102" i="11"/>
  <c r="O102" i="11" s="1"/>
  <c r="N119" i="11"/>
  <c r="O119" i="11" s="1"/>
  <c r="N117" i="11"/>
  <c r="O117" i="11" s="1"/>
  <c r="N121" i="11"/>
  <c r="O121" i="11" s="1"/>
  <c r="N125" i="11"/>
  <c r="O125" i="11" s="1"/>
  <c r="N114" i="11"/>
  <c r="O114" i="11" s="1"/>
  <c r="N118" i="11"/>
  <c r="O118" i="11" s="1"/>
  <c r="N122" i="11"/>
  <c r="O122" i="11" s="1"/>
  <c r="N109" i="11"/>
  <c r="O109" i="11" s="1"/>
  <c r="N108" i="11"/>
  <c r="O108" i="11" s="1"/>
  <c r="N95" i="11"/>
  <c r="O95" i="11" s="1"/>
  <c r="N116" i="11"/>
  <c r="O116" i="11" s="1"/>
  <c r="N124" i="11"/>
  <c r="O124" i="11" s="1"/>
  <c r="D112" i="11"/>
  <c r="N120" i="11"/>
  <c r="O120" i="11" s="1"/>
  <c r="T112" i="11"/>
  <c r="U112" i="11" s="1"/>
  <c r="N113" i="11"/>
  <c r="O113" i="11" s="1"/>
  <c r="L31" i="11"/>
  <c r="K31" i="11"/>
  <c r="K30" i="11" s="1"/>
  <c r="N72" i="11"/>
  <c r="O72" i="11" s="1"/>
  <c r="N76" i="11"/>
  <c r="O76" i="11" s="1"/>
  <c r="I71" i="11"/>
  <c r="I70" i="11" s="1"/>
  <c r="N77" i="11"/>
  <c r="O77" i="11" s="1"/>
  <c r="J31" i="11"/>
  <c r="J30" i="11" s="1"/>
  <c r="E31" i="11"/>
  <c r="E30" i="11" s="1"/>
  <c r="N105" i="11"/>
  <c r="O105" i="11" s="1"/>
  <c r="N101" i="11"/>
  <c r="O101" i="11" s="1"/>
  <c r="I98" i="11"/>
  <c r="G31" i="11"/>
  <c r="N75" i="11"/>
  <c r="O75" i="11" s="1"/>
  <c r="F31" i="11"/>
  <c r="F30" i="11" s="1"/>
  <c r="T32" i="11"/>
  <c r="U32" i="11" s="1"/>
  <c r="M31" i="11"/>
  <c r="M30" i="11" s="1"/>
  <c r="H31" i="11"/>
  <c r="H30" i="11" s="1"/>
  <c r="N94" i="11"/>
  <c r="O94" i="11" s="1"/>
  <c r="I32" i="11"/>
  <c r="I31" i="11" s="1"/>
  <c r="N93" i="11"/>
  <c r="O93" i="11" s="1"/>
  <c r="N74" i="11"/>
  <c r="O74" i="11" s="1"/>
  <c r="N78" i="11"/>
  <c r="O78" i="11" s="1"/>
  <c r="N73" i="11"/>
  <c r="O73" i="11" s="1"/>
  <c r="N33" i="11"/>
  <c r="O33" i="11" s="1"/>
  <c r="N59" i="11"/>
  <c r="O59" i="11" s="1"/>
  <c r="N55" i="11"/>
  <c r="O55" i="11" s="1"/>
  <c r="N51" i="11"/>
  <c r="O51" i="11" s="1"/>
  <c r="N47" i="11"/>
  <c r="O47" i="11" s="1"/>
  <c r="N43" i="11"/>
  <c r="O43" i="11" s="1"/>
  <c r="N39" i="11"/>
  <c r="O39" i="11" s="1"/>
  <c r="N35" i="11"/>
  <c r="O35" i="11" s="1"/>
  <c r="N58" i="11"/>
  <c r="O58" i="11" s="1"/>
  <c r="N54" i="11"/>
  <c r="O54" i="11" s="1"/>
  <c r="N50" i="11"/>
  <c r="O50" i="11" s="1"/>
  <c r="N46" i="11"/>
  <c r="O46" i="11" s="1"/>
  <c r="N42" i="11"/>
  <c r="O42" i="11" s="1"/>
  <c r="N38" i="11"/>
  <c r="O38" i="11" s="1"/>
  <c r="N57" i="11"/>
  <c r="O57" i="11" s="1"/>
  <c r="N53" i="11"/>
  <c r="O53" i="11" s="1"/>
  <c r="N49" i="11"/>
  <c r="O49" i="11" s="1"/>
  <c r="N45" i="11"/>
  <c r="O45" i="11" s="1"/>
  <c r="N41" i="11"/>
  <c r="O41" i="11" s="1"/>
  <c r="N37" i="11"/>
  <c r="O37" i="11" s="1"/>
  <c r="N66" i="11"/>
  <c r="O66" i="11" s="1"/>
  <c r="N56" i="11"/>
  <c r="O56" i="11" s="1"/>
  <c r="N52" i="11"/>
  <c r="O52" i="11" s="1"/>
  <c r="N48" i="11"/>
  <c r="O48" i="11" s="1"/>
  <c r="N44" i="11"/>
  <c r="O44" i="11" s="1"/>
  <c r="N40" i="11"/>
  <c r="O40" i="11" s="1"/>
  <c r="N36" i="11"/>
  <c r="O36" i="11" s="1"/>
  <c r="N34" i="11"/>
  <c r="O34" i="11" s="1"/>
  <c r="D32" i="11"/>
  <c r="N112" i="11" l="1"/>
  <c r="O112" i="11" s="1"/>
  <c r="N32" i="11"/>
  <c r="O32" i="11" s="1"/>
  <c r="E20" i="11" l="1"/>
  <c r="F20" i="11"/>
  <c r="H20" i="11"/>
  <c r="J20" i="11"/>
  <c r="K20" i="11"/>
  <c r="L20" i="11"/>
  <c r="M20" i="11"/>
  <c r="R20" i="11" s="1"/>
  <c r="V20" i="11"/>
  <c r="W20" i="11"/>
  <c r="E23" i="11"/>
  <c r="F23" i="11"/>
  <c r="G23" i="11"/>
  <c r="H23" i="11"/>
  <c r="J23" i="11"/>
  <c r="K23" i="11"/>
  <c r="L23" i="11"/>
  <c r="M23" i="11"/>
  <c r="P23" i="11"/>
  <c r="Q23" i="11"/>
  <c r="R23" i="11"/>
  <c r="S23" i="11"/>
  <c r="V23" i="11"/>
  <c r="W23" i="11"/>
  <c r="P31" i="11"/>
  <c r="Q31" i="11"/>
  <c r="R31" i="11"/>
  <c r="S31" i="11"/>
  <c r="V31" i="11"/>
  <c r="W31" i="11"/>
  <c r="P70" i="11"/>
  <c r="Q70" i="11"/>
  <c r="R70" i="11"/>
  <c r="S70" i="11"/>
  <c r="V70" i="11"/>
  <c r="W70" i="11"/>
  <c r="P91" i="11"/>
  <c r="Q91" i="11"/>
  <c r="R91" i="11"/>
  <c r="S91" i="11"/>
  <c r="V91" i="11"/>
  <c r="W91" i="11"/>
  <c r="E22" i="11"/>
  <c r="F22" i="11"/>
  <c r="H22" i="11"/>
  <c r="J22" i="11"/>
  <c r="K22" i="11"/>
  <c r="M22" i="11"/>
  <c r="P98" i="11"/>
  <c r="P22" i="11" s="1"/>
  <c r="Q98" i="11"/>
  <c r="Q22" i="11" s="1"/>
  <c r="R98" i="11"/>
  <c r="R22" i="11" s="1"/>
  <c r="S98" i="11"/>
  <c r="S22" i="11" s="1"/>
  <c r="V98" i="11"/>
  <c r="V22" i="11" s="1"/>
  <c r="W98" i="11"/>
  <c r="W22" i="11" s="1"/>
  <c r="T111" i="11"/>
  <c r="U111" i="11" s="1"/>
  <c r="I23" i="11" l="1"/>
  <c r="I20" i="11"/>
  <c r="D23" i="11"/>
  <c r="D20" i="11"/>
  <c r="T20" i="11"/>
  <c r="U20" i="11" s="1"/>
  <c r="Q20" i="11"/>
  <c r="S20" i="11"/>
  <c r="P20" i="11"/>
  <c r="T110" i="11"/>
  <c r="U110" i="11" s="1"/>
  <c r="G98" i="11"/>
  <c r="G22" i="11" s="1"/>
  <c r="D22" i="11" s="1"/>
  <c r="T79" i="11"/>
  <c r="U79" i="11" s="1"/>
  <c r="G71" i="11"/>
  <c r="G70" i="11" s="1"/>
  <c r="L30" i="11"/>
  <c r="N23" i="11"/>
  <c r="O23" i="11" s="1"/>
  <c r="D111" i="11"/>
  <c r="N111" i="11" s="1"/>
  <c r="O111" i="11" s="1"/>
  <c r="D110" i="11"/>
  <c r="I30" i="11"/>
  <c r="L22" i="11"/>
  <c r="I22" i="11" s="1"/>
  <c r="D79" i="11"/>
  <c r="T23" i="11"/>
  <c r="U23" i="11" s="1"/>
  <c r="M21" i="11"/>
  <c r="M19" i="11" s="1"/>
  <c r="Q30" i="11"/>
  <c r="Q21" i="11" s="1"/>
  <c r="W30" i="11"/>
  <c r="W21" i="11" s="1"/>
  <c r="W19" i="11" s="1"/>
  <c r="S30" i="11"/>
  <c r="S21" i="11" s="1"/>
  <c r="E21" i="11"/>
  <c r="P30" i="11"/>
  <c r="P21" i="11" s="1"/>
  <c r="H21" i="11"/>
  <c r="H19" i="11" s="1"/>
  <c r="K21" i="11"/>
  <c r="K19" i="11" s="1"/>
  <c r="V30" i="11"/>
  <c r="V21" i="11" s="1"/>
  <c r="V19" i="11" s="1"/>
  <c r="R30" i="11"/>
  <c r="R21" i="11" s="1"/>
  <c r="R19" i="11" s="1"/>
  <c r="J21" i="11"/>
  <c r="F21" i="11"/>
  <c r="F19" i="11" s="1"/>
  <c r="S19" i="11" l="1"/>
  <c r="P19" i="11"/>
  <c r="E19" i="11"/>
  <c r="N20" i="11"/>
  <c r="O20" i="11" s="1"/>
  <c r="J19" i="11"/>
  <c r="Q19" i="11"/>
  <c r="N110" i="11"/>
  <c r="O110" i="11" s="1"/>
  <c r="D98" i="11"/>
  <c r="N98" i="11" s="1"/>
  <c r="O98" i="11" s="1"/>
  <c r="G30" i="11"/>
  <c r="N79" i="11"/>
  <c r="O79" i="11" s="1"/>
  <c r="D71" i="11"/>
  <c r="D70" i="11" s="1"/>
  <c r="T98" i="11"/>
  <c r="U98" i="11" s="1"/>
  <c r="T70" i="11"/>
  <c r="U70" i="11" s="1"/>
  <c r="T92" i="11"/>
  <c r="U92" i="11" s="1"/>
  <c r="T22" i="11"/>
  <c r="U22" i="11" s="1"/>
  <c r="T71" i="11"/>
  <c r="U71" i="11" s="1"/>
  <c r="N22" i="11" l="1"/>
  <c r="O22" i="11" s="1"/>
  <c r="N71" i="11"/>
  <c r="O71" i="11" s="1"/>
  <c r="N70" i="11"/>
  <c r="O70" i="11" s="1"/>
  <c r="N91" i="11"/>
  <c r="O91" i="11" s="1"/>
  <c r="N92" i="11"/>
  <c r="O92" i="11" s="1"/>
  <c r="T91" i="11"/>
  <c r="U91" i="1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L21" i="11" l="1"/>
  <c r="I21" i="11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L19" i="11" l="1"/>
  <c r="I19" i="11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T68" i="11" l="1"/>
  <c r="U68" i="11" s="1"/>
  <c r="T67" i="11"/>
  <c r="U67" i="11" s="1"/>
  <c r="D68" i="11"/>
  <c r="N68" i="11" l="1"/>
  <c r="O68" i="11" s="1"/>
  <c r="D67" i="11"/>
  <c r="N67" i="11" s="1"/>
  <c r="O67" i="11" s="1"/>
  <c r="D31" i="11" l="1"/>
  <c r="D30" i="11" s="1"/>
  <c r="T31" i="11"/>
  <c r="U31" i="11" s="1"/>
  <c r="N31" i="11" l="1"/>
  <c r="O31" i="11" s="1"/>
  <c r="N30" i="11"/>
  <c r="O30" i="11" s="1"/>
  <c r="G21" i="11"/>
  <c r="T30" i="11"/>
  <c r="U30" i="11" s="1"/>
  <c r="T21" i="11" l="1"/>
  <c r="D21" i="11"/>
  <c r="N21" i="11" s="1"/>
  <c r="O21" i="11" s="1"/>
  <c r="U21" i="11"/>
  <c r="G19" i="11"/>
  <c r="T19" i="11" l="1"/>
  <c r="U19" i="11" s="1"/>
  <c r="D19" i="11"/>
  <c r="N19" i="11" s="1"/>
  <c r="O19" i="11" s="1"/>
</calcChain>
</file>

<file path=xl/sharedStrings.xml><?xml version="1.0" encoding="utf-8"?>
<sst xmlns="http://schemas.openxmlformats.org/spreadsheetml/2006/main" count="2215" uniqueCount="1113">
  <si>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</si>
  <si>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</si>
  <si>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</si>
  <si>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</si>
  <si>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</si>
  <si>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</si>
  <si>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</si>
  <si>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</si>
  <si>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</si>
  <si>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</si>
  <si>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</si>
  <si>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</si>
  <si>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</si>
  <si>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</si>
  <si>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</si>
  <si>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</si>
  <si>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</si>
  <si>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</si>
  <si>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</si>
  <si>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</si>
  <si>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</si>
  <si>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</si>
  <si>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</si>
  <si>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</si>
  <si>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</si>
  <si>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</si>
  <si>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</si>
  <si>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</si>
  <si>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</si>
  <si>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</si>
  <si>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</si>
  <si>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</si>
  <si>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</si>
  <si>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</si>
  <si>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</si>
  <si>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</si>
  <si>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</si>
  <si>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</si>
  <si>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</si>
  <si>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</si>
  <si>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</si>
  <si>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</si>
  <si>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</si>
  <si>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</si>
  <si>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</si>
  <si>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</si>
  <si>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</si>
  <si>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</si>
  <si>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</si>
  <si>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</si>
  <si>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</si>
  <si>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</si>
  <si>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</si>
  <si>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</si>
  <si>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</si>
  <si>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</si>
  <si>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</si>
  <si>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</si>
  <si>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</si>
  <si>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</si>
  <si>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</si>
  <si>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</si>
  <si>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</si>
  <si>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</si>
  <si>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</si>
  <si>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</si>
  <si>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</si>
  <si>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</si>
  <si>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</si>
  <si>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</si>
  <si>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</si>
  <si>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</si>
  <si>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</si>
  <si>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</si>
  <si>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</si>
  <si>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</si>
  <si>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</si>
  <si>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</si>
  <si>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</si>
  <si>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</si>
  <si>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</si>
  <si>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</si>
  <si>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</si>
  <si>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</si>
  <si>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</si>
  <si>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</si>
  <si>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</si>
  <si>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</si>
  <si>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</si>
  <si>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</si>
  <si>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</si>
  <si>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</si>
  <si>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</si>
  <si>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</si>
  <si>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</si>
  <si>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</si>
  <si>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</si>
  <si>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</si>
  <si>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</si>
  <si>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</si>
  <si>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</si>
  <si>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</si>
  <si>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</si>
  <si>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</si>
  <si>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</si>
  <si>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</si>
  <si>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</si>
  <si>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</si>
  <si>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</si>
  <si>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</si>
  <si>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</si>
  <si>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</si>
  <si>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</si>
  <si>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</si>
  <si>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</si>
  <si>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</si>
  <si>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</si>
  <si>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</si>
  <si>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</si>
  <si>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</si>
  <si>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</si>
  <si>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</si>
  <si>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</si>
  <si>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</si>
  <si>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</si>
  <si>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</si>
  <si>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</si>
  <si>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</si>
  <si>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</si>
  <si>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</si>
  <si>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</si>
  <si>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</si>
  <si>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</si>
  <si>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</si>
  <si>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</si>
  <si>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</si>
  <si>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</si>
  <si>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</si>
  <si>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</si>
  <si>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</si>
  <si>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</si>
  <si>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</si>
  <si>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</si>
  <si>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</si>
  <si>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</si>
  <si>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</si>
  <si>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</si>
  <si>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</si>
  <si>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</si>
  <si>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</si>
  <si>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</si>
  <si>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</si>
  <si>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</si>
  <si>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</si>
  <si>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</si>
  <si>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</si>
  <si>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</si>
  <si>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</si>
  <si>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</si>
  <si>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</si>
  <si>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</si>
  <si>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</si>
  <si>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</si>
  <si>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</si>
  <si>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</si>
  <si>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</si>
  <si>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</si>
  <si>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</si>
  <si>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</si>
  <si>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</si>
  <si>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</si>
  <si>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</si>
  <si>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</si>
  <si>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</si>
  <si>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</si>
  <si>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</si>
  <si>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</si>
  <si>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</si>
  <si>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</si>
  <si>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</si>
  <si>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</si>
  <si>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</si>
  <si>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</si>
  <si>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</si>
  <si>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</si>
  <si>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</si>
  <si>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</si>
  <si>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</si>
  <si>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</si>
  <si>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</si>
  <si>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</si>
  <si>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</si>
  <si>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</si>
  <si>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</si>
  <si>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</si>
  <si>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</si>
  <si>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</si>
  <si>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</si>
  <si>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</si>
  <si>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</si>
  <si>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</si>
  <si>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</si>
  <si>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</si>
  <si>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</si>
  <si>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</si>
  <si>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</si>
  <si>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</si>
  <si>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</si>
  <si>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</si>
  <si>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</si>
  <si>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</si>
  <si>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</si>
  <si>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</si>
  <si>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</si>
  <si>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</si>
  <si>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</si>
  <si>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</si>
  <si>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</si>
  <si>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</si>
  <si>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</si>
  <si>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</si>
  <si>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</si>
  <si>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</si>
  <si>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</si>
  <si>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</si>
  <si>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</si>
  <si>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</si>
  <si>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</si>
  <si>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</si>
  <si>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</si>
  <si>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</si>
  <si>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</si>
  <si>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</si>
  <si>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</si>
  <si>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</si>
  <si>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</si>
  <si>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</si>
  <si>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</si>
  <si>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</si>
  <si>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</si>
  <si>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</si>
  <si>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</si>
  <si>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</si>
  <si>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</si>
  <si>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</si>
  <si>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</si>
  <si>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</si>
  <si>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</si>
  <si>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</si>
  <si>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</si>
  <si>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</si>
  <si>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</si>
  <si>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</si>
  <si>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</si>
  <si>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</si>
  <si>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</si>
  <si>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</si>
  <si>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</si>
  <si>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</si>
  <si>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</si>
  <si>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</si>
  <si>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</si>
  <si>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</si>
  <si>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</si>
  <si>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</si>
  <si>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</si>
  <si>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</si>
  <si>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</si>
  <si>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</si>
  <si>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</si>
  <si>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</si>
  <si>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</si>
  <si>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</si>
  <si>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</si>
  <si>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</si>
  <si>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</si>
  <si>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</si>
  <si>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</si>
  <si>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</si>
  <si>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</si>
  <si>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</si>
  <si>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</si>
  <si>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</si>
  <si>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</si>
  <si>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</si>
  <si>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</si>
  <si>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</si>
  <si>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</si>
  <si>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</si>
  <si>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</si>
  <si>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</si>
  <si>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</si>
  <si>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</si>
  <si>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</si>
  <si>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</si>
  <si>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</si>
  <si>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</si>
  <si>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</si>
  <si>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</si>
  <si>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</si>
  <si>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</si>
  <si>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</si>
  <si>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</si>
  <si>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</si>
  <si>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</si>
  <si>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</si>
  <si>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</si>
  <si>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</si>
  <si>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</si>
  <si>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</si>
  <si>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</si>
  <si>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</si>
  <si>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</si>
  <si>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</si>
  <si>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</si>
  <si>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</si>
  <si>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</si>
  <si>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</si>
  <si>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</si>
  <si>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</si>
  <si>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</si>
  <si>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</si>
  <si>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</si>
  <si>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</si>
  <si>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</si>
  <si>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</si>
  <si>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</si>
  <si>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</si>
  <si>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</si>
  <si>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</si>
  <si>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</si>
  <si>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</si>
  <si>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</si>
  <si>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</si>
  <si>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</si>
  <si>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</si>
  <si>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</si>
  <si>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</si>
  <si>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</si>
  <si>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</si>
  <si>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</si>
  <si>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</si>
  <si>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</si>
  <si>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</si>
  <si>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</si>
  <si>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</si>
  <si>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</si>
  <si>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</si>
  <si>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</si>
  <si>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</si>
  <si>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</si>
  <si>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</si>
  <si>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</si>
  <si>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</si>
  <si>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</si>
  <si>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</si>
  <si>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</si>
  <si>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</si>
  <si>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</si>
  <si>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</si>
  <si>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</si>
  <si>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</si>
  <si>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</si>
  <si>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</si>
  <si>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</si>
  <si>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</si>
  <si>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</si>
  <si>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</si>
  <si>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</si>
  <si>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</si>
  <si>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</si>
  <si>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</si>
  <si>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</si>
  <si>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</si>
  <si>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</si>
  <si>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</si>
  <si>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</si>
  <si>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</si>
  <si>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</si>
  <si>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</si>
  <si>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</si>
  <si>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</si>
  <si>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</si>
  <si>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</si>
  <si>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</si>
  <si>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</si>
  <si>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</si>
  <si>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</si>
  <si>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</si>
  <si>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</si>
  <si>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</si>
  <si>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</si>
  <si>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</si>
  <si>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</si>
  <si>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</si>
  <si>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</si>
  <si>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</si>
  <si>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</si>
  <si>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</si>
  <si>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</si>
  <si>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</si>
  <si>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</si>
  <si>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</si>
  <si>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</si>
  <si>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</si>
  <si>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</si>
  <si>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</si>
  <si>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</si>
  <si>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</si>
  <si>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</si>
  <si>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</si>
  <si>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</si>
  <si>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</si>
  <si>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</si>
  <si>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</si>
  <si>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</si>
  <si>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</si>
  <si>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</si>
  <si>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</si>
  <si>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</si>
  <si>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</si>
  <si>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</si>
  <si>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</si>
  <si>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</si>
  <si>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</si>
  <si>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</si>
  <si>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</si>
  <si>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</si>
  <si>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</si>
  <si>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</si>
  <si>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</si>
  <si>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</si>
  <si>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</si>
  <si>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</si>
  <si>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</si>
  <si>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</si>
  <si>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</si>
  <si>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</si>
  <si>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</si>
  <si>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</si>
  <si>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</si>
  <si>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</si>
  <si>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</si>
  <si>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</si>
  <si>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</si>
  <si>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</si>
  <si>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</si>
  <si>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</si>
  <si>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</si>
  <si>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</si>
  <si>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</si>
  <si>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</si>
  <si>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</si>
  <si>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</si>
  <si>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</si>
  <si>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</si>
  <si>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</si>
  <si>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</si>
  <si>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</si>
  <si>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</si>
  <si>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</si>
  <si>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</si>
  <si>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</si>
  <si>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</si>
  <si>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</si>
  <si>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</si>
  <si>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</si>
  <si>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</si>
  <si>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</si>
  <si>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</si>
  <si>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</si>
  <si>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</si>
  <si>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</si>
  <si>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</si>
  <si>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</si>
  <si>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</si>
  <si>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</si>
  <si>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</si>
  <si>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</si>
  <si>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</si>
  <si>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</si>
  <si>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</si>
  <si>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</si>
  <si>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</si>
  <si>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</si>
  <si>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</si>
  <si>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</si>
  <si>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</si>
  <si>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</si>
  <si>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</si>
  <si>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</si>
  <si>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</si>
  <si>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</si>
  <si>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</si>
  <si>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</si>
  <si>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</si>
  <si>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</si>
  <si>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</si>
  <si>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</si>
  <si>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</si>
  <si>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</si>
  <si>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</si>
  <si>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</si>
  <si>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</si>
  <si>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</si>
  <si>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</si>
  <si>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</si>
  <si>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</si>
  <si>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</si>
  <si>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</si>
  <si>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</si>
  <si>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</si>
  <si>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</si>
  <si>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</si>
  <si>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</si>
  <si>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</si>
  <si>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</si>
  <si>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</si>
  <si>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</si>
  <si>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</si>
  <si>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</si>
  <si>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</si>
  <si>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</si>
  <si>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</si>
  <si>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</si>
  <si>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</si>
  <si>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</si>
  <si>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</si>
  <si>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</si>
  <si>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</si>
  <si>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</si>
  <si>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</si>
  <si>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</si>
  <si>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</si>
  <si>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</si>
  <si>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</si>
  <si>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</si>
  <si>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</si>
  <si>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</si>
  <si>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</si>
  <si>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</si>
  <si>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</si>
  <si>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</si>
  <si>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</si>
  <si>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</si>
  <si>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</si>
  <si>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</si>
  <si>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</si>
  <si>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</si>
  <si>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</si>
  <si>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</si>
  <si>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</si>
  <si>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</si>
  <si>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</si>
  <si>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</si>
  <si>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</si>
  <si>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</si>
  <si>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</si>
  <si>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</si>
  <si>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</si>
  <si>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</si>
  <si>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</si>
  <si>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</si>
  <si>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</si>
  <si>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</si>
  <si>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</si>
  <si>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</si>
  <si>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</si>
  <si>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</si>
  <si>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</si>
  <si>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</si>
  <si>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</si>
  <si>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</si>
  <si>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</si>
  <si>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</si>
  <si>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</si>
  <si>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</si>
  <si>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</si>
  <si>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</si>
  <si>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</si>
  <si>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</si>
  <si>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</si>
  <si>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</si>
  <si>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</si>
  <si>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</si>
  <si>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</si>
  <si>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</si>
  <si>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</si>
  <si>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</si>
  <si>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</si>
  <si>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</si>
  <si>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</si>
  <si>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</si>
  <si>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</si>
  <si>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</si>
  <si>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</si>
  <si>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</si>
  <si>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</si>
  <si>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</si>
  <si>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</si>
  <si>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</si>
  <si>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</si>
  <si>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</si>
  <si>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</si>
  <si>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</si>
  <si>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</si>
  <si>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</si>
  <si>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</si>
  <si>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</si>
  <si>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</si>
  <si>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</si>
  <si>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</si>
  <si>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</si>
  <si>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</si>
  <si>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</si>
  <si>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</si>
  <si>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</si>
  <si>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</si>
  <si>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</si>
  <si>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</si>
  <si>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</si>
  <si>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</si>
  <si>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</si>
  <si>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</si>
  <si>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</si>
  <si>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</si>
  <si>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</si>
  <si>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</si>
  <si>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</si>
  <si>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</si>
  <si>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</si>
  <si>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</si>
  <si>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</si>
  <si>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</si>
  <si>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</si>
  <si>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</si>
  <si>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</si>
  <si>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</si>
  <si>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</si>
  <si>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</si>
  <si>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</si>
  <si>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</si>
  <si>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</si>
  <si>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</si>
  <si>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</si>
  <si>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</si>
  <si>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</si>
  <si>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</si>
  <si>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</si>
  <si>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</si>
  <si>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</si>
  <si>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</si>
  <si>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</si>
  <si>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</si>
  <si>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</si>
  <si>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</si>
  <si>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</si>
  <si>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</si>
  <si>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</si>
  <si>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</si>
  <si>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</si>
  <si>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</si>
  <si>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</si>
  <si>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</si>
  <si>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</si>
  <si>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</si>
  <si>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</si>
  <si>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</si>
  <si>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</si>
  <si>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</si>
  <si>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</si>
  <si>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</si>
  <si>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</si>
  <si>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</si>
  <si>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</si>
  <si>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</si>
  <si>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</si>
  <si>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</si>
  <si>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</si>
  <si>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</si>
  <si>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</si>
  <si>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</si>
  <si>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</si>
  <si>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</si>
  <si>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</si>
  <si>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</si>
  <si>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</si>
  <si>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</si>
  <si>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</si>
  <si>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</si>
  <si>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</si>
  <si>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</si>
  <si>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</si>
  <si>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</si>
  <si>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</si>
  <si>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</si>
  <si>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</si>
  <si>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</si>
  <si>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</si>
  <si>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</si>
  <si>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</si>
  <si>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</si>
  <si>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</si>
  <si>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</si>
  <si>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</si>
  <si>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</si>
  <si>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</si>
  <si>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</si>
  <si>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</si>
  <si>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</si>
  <si>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</si>
  <si>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</si>
  <si>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</si>
  <si>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</si>
  <si>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</si>
  <si>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</si>
  <si>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</si>
  <si>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</si>
  <si>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</si>
  <si>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</si>
  <si>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</si>
  <si>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</si>
  <si>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</si>
  <si>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</si>
  <si>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</si>
  <si>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</si>
  <si>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</si>
  <si>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</si>
  <si>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</si>
  <si>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</si>
  <si>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</si>
  <si>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</si>
  <si>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</si>
  <si>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</si>
  <si>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</si>
  <si>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</si>
  <si>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</si>
  <si>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</si>
  <si>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</si>
  <si>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</si>
  <si>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</si>
  <si>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</si>
  <si>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</si>
  <si>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</si>
  <si>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</si>
  <si>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</si>
  <si>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</si>
  <si>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</si>
  <si>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</si>
  <si>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</si>
  <si>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</si>
  <si>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</si>
  <si>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</si>
  <si>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</si>
  <si>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</si>
  <si>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</si>
  <si>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</si>
  <si>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</si>
  <si>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</si>
  <si>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</si>
  <si>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</si>
  <si>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</si>
  <si>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</si>
  <si>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</si>
  <si>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</si>
  <si>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</si>
  <si>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</si>
  <si>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</si>
  <si>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</si>
  <si>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</si>
  <si>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</si>
  <si>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</si>
  <si>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</si>
  <si>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</si>
  <si>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</si>
  <si>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</si>
  <si>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</si>
  <si>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</si>
  <si>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</si>
  <si>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</si>
  <si>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</si>
  <si>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</si>
  <si>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</si>
  <si>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</si>
  <si>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</si>
  <si>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</si>
  <si>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</si>
  <si>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</si>
  <si>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</si>
  <si>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</si>
  <si>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</si>
  <si>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</si>
  <si>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</si>
  <si>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</si>
  <si>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</si>
  <si>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</si>
  <si>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</si>
  <si>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</si>
  <si>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</si>
  <si>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</si>
  <si>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</si>
  <si>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</si>
  <si>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</si>
  <si>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</si>
  <si>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</si>
  <si>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</si>
  <si>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</si>
  <si>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</si>
  <si>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</si>
  <si>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</si>
  <si>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</si>
  <si>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</si>
  <si>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</si>
  <si>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</si>
  <si>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</si>
  <si>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</si>
  <si>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</si>
  <si>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</si>
  <si>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</si>
  <si>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</si>
  <si>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</si>
  <si>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</si>
  <si>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</si>
  <si>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</si>
  <si>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</si>
  <si>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</si>
  <si>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</si>
  <si>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</si>
  <si>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</si>
  <si>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</si>
  <si>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</si>
  <si>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</si>
  <si>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</si>
  <si>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</si>
  <si>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</si>
  <si>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</si>
  <si>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</si>
  <si>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</si>
  <si>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</si>
  <si>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</si>
  <si>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</si>
  <si>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</si>
  <si>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</si>
  <si>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</si>
  <si>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</si>
  <si>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</si>
  <si>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</si>
  <si>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</si>
  <si>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</si>
  <si>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</si>
  <si>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</si>
  <si>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</si>
  <si>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</si>
  <si>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</si>
  <si>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</si>
  <si>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</si>
  <si>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</si>
  <si>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</si>
  <si>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</si>
  <si>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</si>
  <si>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Отчет о реализации инвестиционной программы  ГУП "Региональные электрические сети "РБ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</si>
  <si>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</si>
  <si>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</si>
  <si>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</si>
  <si>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</si>
  <si>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</si>
  <si>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</si>
  <si>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</si>
  <si>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</si>
  <si>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</si>
  <si>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</si>
  <si>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</si>
  <si>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</si>
  <si>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</si>
  <si>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</si>
  <si>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</si>
  <si>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</si>
  <si>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</si>
  <si>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</si>
  <si>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</si>
  <si>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</si>
  <si>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</si>
  <si>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</si>
  <si>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</si>
  <si>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</si>
  <si>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</si>
  <si>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</si>
  <si>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</si>
  <si>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</si>
  <si>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</si>
  <si>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</si>
  <si>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</si>
  <si>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</si>
  <si>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</si>
  <si>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</si>
  <si>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1.2.2.1.9</t>
  </si>
  <si>
    <t>1.2.2.1.10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</si>
  <si>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</si>
  <si>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</si>
  <si>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</si>
  <si>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</si>
  <si>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</si>
  <si>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</si>
  <si>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</si>
  <si>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</si>
  <si>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</si>
  <si>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</si>
  <si>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</si>
  <si>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</si>
  <si>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</si>
  <si>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</si>
  <si>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</si>
  <si>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</si>
  <si>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</si>
  <si>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</si>
  <si>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</si>
  <si>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</si>
  <si>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</si>
  <si>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</si>
  <si>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</si>
  <si>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Не истек срок окончания работ</t>
  </si>
  <si>
    <t>за I  квартал 2024 года</t>
  </si>
  <si>
    <t>Год раскрытия информации:  2024 год</t>
  </si>
  <si>
    <t>Всего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</si>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</sst>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3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75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66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textRotation="90" wrapText="1"/>
    </xf>
    <xf numFmtId="0" fontId="57" fillId="0" borderId="10" xfId="0" applyFont="1" applyFill="1" applyBorder="1" applyAlignment="1">
      <alignment horizontal="center" vertical="center" textRotation="90" wrapText="1"/>
    </xf>
    <xf numFmtId="0" fontId="57" fillId="0" borderId="11" xfId="37" applyFont="1" applyFill="1" applyBorder="1" applyAlignment="1">
      <alignment horizontal="center" vertical="center" textRotation="90" wrapText="1"/>
    </xf>
    <xf numFmtId="0" fontId="57" fillId="0" borderId="11" xfId="0" applyFont="1" applyFill="1" applyBorder="1" applyAlignment="1">
      <alignment horizontal="center" vertical="center" textRotation="90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0" fontId="57" fillId="0" borderId="10" xfId="37" applyFont="1" applyFill="1" applyBorder="1" applyAlignment="1">
      <alignment horizontal="center" vertical="center" wrapText="1"/>
    </xf>
    <xf numFmtId="49" fontId="67" fillId="0" borderId="49" xfId="37" applyNumberFormat="1" applyFont="1" applyFill="1" applyBorder="1" applyAlignment="1">
      <alignment horizontal="center" vertical="center" wrapText="1"/>
    </xf>
    <xf numFmtId="49" fontId="67" fillId="0" borderId="50" xfId="37" applyNumberFormat="1" applyFont="1" applyFill="1" applyBorder="1" applyAlignment="1">
      <alignment horizontal="center" vertical="center" wrapText="1"/>
    </xf>
    <xf numFmtId="169" fontId="68" fillId="0" borderId="10" xfId="37" applyNumberFormat="1" applyFont="1" applyFill="1" applyBorder="1" applyAlignment="1">
      <alignment horizontal="center" vertical="center"/>
    </xf>
    <xf numFmtId="9" fontId="68" fillId="0" borderId="10" xfId="1498" applyFont="1" applyFill="1" applyBorder="1" applyAlignment="1" applyProtection="1">
      <alignment horizontal="center" vertical="center"/>
    </xf>
    <xf numFmtId="10" fontId="68" fillId="0" borderId="10" xfId="1498" applyNumberFormat="1" applyFont="1" applyFill="1" applyBorder="1" applyAlignment="1" applyProtection="1">
      <alignment horizontal="center" vertical="center"/>
    </xf>
    <xf numFmtId="4" fontId="68" fillId="0" borderId="48" xfId="37" applyNumberFormat="1" applyFont="1" applyFill="1" applyBorder="1" applyAlignment="1">
      <alignment horizontal="center" vertical="center"/>
    </xf>
    <xf numFmtId="2" fontId="68" fillId="0" borderId="48" xfId="37" applyNumberFormat="1" applyFont="1" applyFill="1" applyBorder="1" applyAlignment="1">
      <alignment horizontal="center" vertical="center"/>
    </xf>
    <xf numFmtId="4" fontId="69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 wrapText="1"/>
    </xf>
    <xf numFmtId="49" fontId="48" fillId="0" borderId="49" xfId="37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65" fillId="0" borderId="49" xfId="55" applyNumberFormat="1" applyFont="1" applyFill="1" applyBorder="1" applyAlignment="1">
      <alignment horizontal="center" vertical="center"/>
    </xf>
    <xf numFmtId="169" fontId="65" fillId="0" borderId="49" xfId="37" applyNumberFormat="1" applyFont="1" applyFill="1" applyBorder="1" applyAlignment="1">
      <alignment horizontal="center" vertical="center"/>
    </xf>
    <xf numFmtId="169" fontId="65" fillId="0" borderId="49" xfId="37" applyNumberFormat="1" applyFont="1" applyFill="1" applyBorder="1" applyAlignment="1" applyProtection="1">
      <alignment horizontal="center" vertical="center"/>
      <protection locked="0"/>
    </xf>
    <xf numFmtId="169" fontId="65" fillId="0" borderId="10" xfId="37" applyNumberFormat="1" applyFont="1" applyFill="1" applyBorder="1" applyAlignment="1">
      <alignment horizontal="center" vertical="center"/>
    </xf>
    <xf numFmtId="9" fontId="65" fillId="0" borderId="10" xfId="1498" applyFont="1" applyFill="1" applyBorder="1" applyAlignment="1" applyProtection="1">
      <alignment horizontal="center" vertical="center"/>
    </xf>
    <xf numFmtId="49" fontId="67" fillId="0" borderId="10" xfId="55" applyNumberFormat="1" applyFont="1" applyFill="1" applyBorder="1" applyAlignment="1">
      <alignment horizontal="center" vertical="center"/>
    </xf>
    <xf numFmtId="0" fontId="67" fillId="0" borderId="10" xfId="0" applyFont="1" applyFill="1" applyBorder="1" applyAlignment="1">
      <alignment horizontal="center" vertical="center" wrapText="1"/>
    </xf>
    <xf numFmtId="169" fontId="68" fillId="0" borderId="10" xfId="0" applyNumberFormat="1" applyFont="1" applyFill="1" applyBorder="1" applyAlignment="1">
      <alignment horizontal="center" vertical="center"/>
    </xf>
    <xf numFmtId="0" fontId="69" fillId="0" borderId="0" xfId="37" applyFont="1" applyFill="1"/>
    <xf numFmtId="49" fontId="48" fillId="0" borderId="49" xfId="55" applyNumberFormat="1" applyFont="1" applyFill="1" applyBorder="1" applyAlignment="1">
      <alignment horizontal="center" vertical="center"/>
    </xf>
    <xf numFmtId="49" fontId="65" fillId="0" borderId="49" xfId="1499" applyNumberFormat="1" applyFont="1" applyFill="1" applyBorder="1" applyAlignment="1">
      <alignment horizontal="center" vertical="center" wrapText="1"/>
    </xf>
    <xf numFmtId="169" fontId="65" fillId="0" borderId="49" xfId="0" applyNumberFormat="1" applyFont="1" applyFill="1" applyBorder="1" applyAlignment="1">
      <alignment horizontal="center" vertical="center"/>
    </xf>
    <xf numFmtId="169" fontId="65" fillId="0" borderId="10" xfId="0" applyNumberFormat="1" applyFont="1" applyFill="1" applyBorder="1" applyAlignment="1">
      <alignment horizontal="center" vertical="center"/>
    </xf>
    <xf numFmtId="169" fontId="65" fillId="0" borderId="49" xfId="0" applyNumberFormat="1" applyFont="1" applyFill="1" applyBorder="1" applyAlignment="1" applyProtection="1">
      <alignment horizontal="center" vertical="center"/>
      <protection locked="0"/>
    </xf>
    <xf numFmtId="49" fontId="67" fillId="0" borderId="10" xfId="37" applyNumberFormat="1" applyFont="1" applyFill="1" applyBorder="1" applyAlignment="1">
      <alignment horizontal="center" vertical="center" wrapText="1"/>
    </xf>
    <xf numFmtId="49" fontId="65" fillId="0" borderId="50" xfId="37" applyNumberFormat="1" applyFont="1" applyFill="1" applyBorder="1" applyAlignment="1">
      <alignment horizontal="center" vertical="center" wrapText="1"/>
    </xf>
    <xf numFmtId="49" fontId="65" fillId="0" borderId="50" xfId="55" applyNumberFormat="1" applyFont="1" applyFill="1" applyBorder="1" applyAlignment="1">
      <alignment horizontal="center" vertical="center" wrapText="1"/>
    </xf>
    <xf numFmtId="166" fontId="57" fillId="0" borderId="10" xfId="37" applyNumberFormat="1" applyFont="1" applyFill="1" applyBorder="1" applyAlignment="1">
      <alignment horizontal="center" vertical="center" wrapText="1"/>
    </xf>
    <xf numFmtId="0" fontId="65" fillId="0" borderId="49" xfId="37" applyFont="1" applyFill="1" applyBorder="1" applyAlignment="1">
      <alignment horizontal="center" vertical="center"/>
    </xf>
    <xf numFmtId="169" fontId="68" fillId="0" borderId="49" xfId="37" applyNumberFormat="1" applyFont="1" applyFill="1" applyBorder="1" applyAlignment="1">
      <alignment horizontal="center" vertical="center" wrapText="1"/>
    </xf>
    <xf numFmtId="169" fontId="68" fillId="0" borderId="49" xfId="37" applyNumberFormat="1" applyFont="1" applyFill="1" applyBorder="1" applyAlignment="1">
      <alignment horizontal="center" vertical="center"/>
    </xf>
    <xf numFmtId="9" fontId="68" fillId="0" borderId="49" xfId="1498" applyFont="1" applyFill="1" applyBorder="1" applyAlignment="1" applyProtection="1">
      <alignment horizontal="center" vertical="center"/>
    </xf>
    <xf numFmtId="0" fontId="57" fillId="0" borderId="49" xfId="37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>
      <alignment horizontal="center" vertical="center"/>
    </xf>
    <xf numFmtId="0" fontId="65" fillId="0" borderId="49" xfId="37" applyFont="1" applyFill="1" applyBorder="1" applyAlignment="1">
      <alignment horizontal="center" vertical="center" wrapText="1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1499" builtinId="8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" xfId="1498" builtinId="5"/>
    <cellStyle name="Процентный 2" xfId="104" xr:uid="{00000000-0005-0000-0000-00009A040000}"/>
    <cellStyle name="Процентный 3" xfId="105" xr:uid="{00000000-0005-0000-0000-00009B040000}"/>
    <cellStyle name="Связанная ячейка" xfId="41" builtinId="24" customBuiltin="1"/>
    <cellStyle name="Связанная ячейка 2" xfId="99" xr:uid="{00000000-0005-0000-0000-00009D040000}"/>
    <cellStyle name="Стиль 1" xfId="106" xr:uid="{00000000-0005-0000-0000-00009E040000}"/>
    <cellStyle name="Текст предупреждения" xfId="42" builtinId="11" customBuiltin="1"/>
    <cellStyle name="Текст предупреждения 2" xfId="100" xr:uid="{00000000-0005-0000-0000-0000A0040000}"/>
    <cellStyle name="Финансовый" xfId="624" builtinId="3"/>
    <cellStyle name="Финансовый 2" xfId="50" xr:uid="{00000000-0005-0000-0000-0000A2040000}"/>
    <cellStyle name="Финансовый 2 10" xfId="453" xr:uid="{00000000-0005-0000-0000-0000A3040000}"/>
    <cellStyle name="Финансовый 2 10 2" xfId="1154" xr:uid="{00000000-0005-0000-0000-0000A4040000}"/>
    <cellStyle name="Финансовый 2 11" xfId="626" xr:uid="{00000000-0005-0000-0000-0000A5040000}"/>
    <cellStyle name="Финансовый 2 12" xfId="805" xr:uid="{00000000-0005-0000-0000-0000A6040000}"/>
    <cellStyle name="Финансовый 2 2" xfId="127" xr:uid="{00000000-0005-0000-0000-0000A7040000}"/>
    <cellStyle name="Финансовый 2 2 2" xfId="248" xr:uid="{00000000-0005-0000-0000-0000A8040000}"/>
    <cellStyle name="Финансовый 2 2 2 2" xfId="249" xr:uid="{00000000-0005-0000-0000-0000A9040000}"/>
    <cellStyle name="Финансовый 2 2 2 2 2" xfId="51" xr:uid="{00000000-0005-0000-0000-0000AA040000}"/>
    <cellStyle name="Финансовый 2 2 2 2 3" xfId="421" xr:uid="{00000000-0005-0000-0000-0000AB040000}"/>
    <cellStyle name="Финансовый 2 2 2 2 3 2" xfId="1122" xr:uid="{00000000-0005-0000-0000-0000AC040000}"/>
    <cellStyle name="Финансовый 2 2 2 2 4" xfId="592" xr:uid="{00000000-0005-0000-0000-0000AD040000}"/>
    <cellStyle name="Финансовый 2 2 2 2 4 2" xfId="1293" xr:uid="{00000000-0005-0000-0000-0000AE040000}"/>
    <cellStyle name="Финансовый 2 2 2 2 5" xfId="769" xr:uid="{00000000-0005-0000-0000-0000AF040000}"/>
    <cellStyle name="Финансовый 2 2 2 2 5 2" xfId="1463" xr:uid="{00000000-0005-0000-0000-0000B0040000}"/>
    <cellStyle name="Финансовый 2 2 2 2 6" xfId="951" xr:uid="{00000000-0005-0000-0000-0000B1040000}"/>
    <cellStyle name="Финансовый 2 2 2 3" xfId="250" xr:uid="{00000000-0005-0000-0000-0000B2040000}"/>
    <cellStyle name="Финансовый 2 2 2 3 2" xfId="422" xr:uid="{00000000-0005-0000-0000-0000B3040000}"/>
    <cellStyle name="Финансовый 2 2 2 3 2 2" xfId="1123" xr:uid="{00000000-0005-0000-0000-0000B4040000}"/>
    <cellStyle name="Финансовый 2 2 2 3 3" xfId="593" xr:uid="{00000000-0005-0000-0000-0000B5040000}"/>
    <cellStyle name="Финансовый 2 2 2 3 3 2" xfId="1294" xr:uid="{00000000-0005-0000-0000-0000B6040000}"/>
    <cellStyle name="Финансовый 2 2 2 3 4" xfId="770" xr:uid="{00000000-0005-0000-0000-0000B7040000}"/>
    <cellStyle name="Финансовый 2 2 2 3 4 2" xfId="1464" xr:uid="{00000000-0005-0000-0000-0000B8040000}"/>
    <cellStyle name="Финансовый 2 2 2 3 5" xfId="952" xr:uid="{00000000-0005-0000-0000-0000B9040000}"/>
    <cellStyle name="Финансовый 2 2 2 4" xfId="420" xr:uid="{00000000-0005-0000-0000-0000BA040000}"/>
    <cellStyle name="Финансовый 2 2 2 4 2" xfId="1121" xr:uid="{00000000-0005-0000-0000-0000BB040000}"/>
    <cellStyle name="Финансовый 2 2 2 5" xfId="591" xr:uid="{00000000-0005-0000-0000-0000BC040000}"/>
    <cellStyle name="Финансовый 2 2 2 5 2" xfId="1292" xr:uid="{00000000-0005-0000-0000-0000BD040000}"/>
    <cellStyle name="Финансовый 2 2 2 6" xfId="768" xr:uid="{00000000-0005-0000-0000-0000BE040000}"/>
    <cellStyle name="Финансовый 2 2 2 6 2" xfId="1462" xr:uid="{00000000-0005-0000-0000-0000BF040000}"/>
    <cellStyle name="Финансовый 2 2 2 7" xfId="950" xr:uid="{00000000-0005-0000-0000-0000C0040000}"/>
    <cellStyle name="Финансовый 2 2 3" xfId="251" xr:uid="{00000000-0005-0000-0000-0000C1040000}"/>
    <cellStyle name="Финансовый 2 2 3 2" xfId="423" xr:uid="{00000000-0005-0000-0000-0000C2040000}"/>
    <cellStyle name="Финансовый 2 2 3 2 2" xfId="1124" xr:uid="{00000000-0005-0000-0000-0000C3040000}"/>
    <cellStyle name="Финансовый 2 2 3 3" xfId="594" xr:uid="{00000000-0005-0000-0000-0000C4040000}"/>
    <cellStyle name="Финансовый 2 2 3 3 2" xfId="1295" xr:uid="{00000000-0005-0000-0000-0000C5040000}"/>
    <cellStyle name="Финансовый 2 2 3 4" xfId="771" xr:uid="{00000000-0005-0000-0000-0000C6040000}"/>
    <cellStyle name="Финансовый 2 2 3 4 2" xfId="1465" xr:uid="{00000000-0005-0000-0000-0000C7040000}"/>
    <cellStyle name="Финансовый 2 2 3 5" xfId="953" xr:uid="{00000000-0005-0000-0000-0000C8040000}"/>
    <cellStyle name="Финансовый 2 2 4" xfId="252" xr:uid="{00000000-0005-0000-0000-0000C9040000}"/>
    <cellStyle name="Финансовый 2 2 4 2" xfId="424" xr:uid="{00000000-0005-0000-0000-0000CA040000}"/>
    <cellStyle name="Финансовый 2 2 4 2 2" xfId="1125" xr:uid="{00000000-0005-0000-0000-0000CB040000}"/>
    <cellStyle name="Финансовый 2 2 4 3" xfId="595" xr:uid="{00000000-0005-0000-0000-0000CC040000}"/>
    <cellStyle name="Финансовый 2 2 4 3 2" xfId="1296" xr:uid="{00000000-0005-0000-0000-0000CD040000}"/>
    <cellStyle name="Финансовый 2 2 4 4" xfId="772" xr:uid="{00000000-0005-0000-0000-0000CE040000}"/>
    <cellStyle name="Финансовый 2 2 4 4 2" xfId="1466" xr:uid="{00000000-0005-0000-0000-0000CF040000}"/>
    <cellStyle name="Финансовый 2 2 4 5" xfId="954" xr:uid="{00000000-0005-0000-0000-0000D0040000}"/>
    <cellStyle name="Финансовый 2 2 5" xfId="299" xr:uid="{00000000-0005-0000-0000-0000D1040000}"/>
    <cellStyle name="Финансовый 2 2 5 2" xfId="1000" xr:uid="{00000000-0005-0000-0000-0000D2040000}"/>
    <cellStyle name="Финансовый 2 2 6" xfId="470" xr:uid="{00000000-0005-0000-0000-0000D3040000}"/>
    <cellStyle name="Финансовый 2 2 6 2" xfId="1171" xr:uid="{00000000-0005-0000-0000-0000D4040000}"/>
    <cellStyle name="Финансовый 2 2 7" xfId="767" xr:uid="{00000000-0005-0000-0000-0000D5040000}"/>
    <cellStyle name="Финансовый 2 2 7 2" xfId="1461" xr:uid="{00000000-0005-0000-0000-0000D6040000}"/>
    <cellStyle name="Финансовый 2 2 8" xfId="829" xr:uid="{00000000-0005-0000-0000-0000D7040000}"/>
    <cellStyle name="Финансовый 2 3" xfId="120" xr:uid="{00000000-0005-0000-0000-0000D8040000}"/>
    <cellStyle name="Финансовый 2 3 2" xfId="253" xr:uid="{00000000-0005-0000-0000-0000D9040000}"/>
    <cellStyle name="Финансовый 2 3 2 2" xfId="254" xr:uid="{00000000-0005-0000-0000-0000DA040000}"/>
    <cellStyle name="Финансовый 2 3 2 2 2" xfId="426" xr:uid="{00000000-0005-0000-0000-0000DB040000}"/>
    <cellStyle name="Финансовый 2 3 2 2 2 2" xfId="1127" xr:uid="{00000000-0005-0000-0000-0000DC040000}"/>
    <cellStyle name="Финансовый 2 3 2 2 3" xfId="597" xr:uid="{00000000-0005-0000-0000-0000DD040000}"/>
    <cellStyle name="Финансовый 2 3 2 2 3 2" xfId="1298" xr:uid="{00000000-0005-0000-0000-0000DE040000}"/>
    <cellStyle name="Финансовый 2 3 2 2 4" xfId="775" xr:uid="{00000000-0005-0000-0000-0000DF040000}"/>
    <cellStyle name="Финансовый 2 3 2 2 4 2" xfId="1469" xr:uid="{00000000-0005-0000-0000-0000E0040000}"/>
    <cellStyle name="Финансовый 2 3 2 2 5" xfId="956" xr:uid="{00000000-0005-0000-0000-0000E1040000}"/>
    <cellStyle name="Финансовый 2 3 2 3" xfId="255" xr:uid="{00000000-0005-0000-0000-0000E2040000}"/>
    <cellStyle name="Финансовый 2 3 2 3 2" xfId="427" xr:uid="{00000000-0005-0000-0000-0000E3040000}"/>
    <cellStyle name="Финансовый 2 3 2 3 2 2" xfId="1128" xr:uid="{00000000-0005-0000-0000-0000E4040000}"/>
    <cellStyle name="Финансовый 2 3 2 3 3" xfId="598" xr:uid="{00000000-0005-0000-0000-0000E5040000}"/>
    <cellStyle name="Финансовый 2 3 2 3 3 2" xfId="1299" xr:uid="{00000000-0005-0000-0000-0000E6040000}"/>
    <cellStyle name="Финансовый 2 3 2 3 4" xfId="776" xr:uid="{00000000-0005-0000-0000-0000E7040000}"/>
    <cellStyle name="Финансовый 2 3 2 3 4 2" xfId="1470" xr:uid="{00000000-0005-0000-0000-0000E8040000}"/>
    <cellStyle name="Финансовый 2 3 2 3 5" xfId="957" xr:uid="{00000000-0005-0000-0000-0000E9040000}"/>
    <cellStyle name="Финансовый 2 3 2 4" xfId="425" xr:uid="{00000000-0005-0000-0000-0000EA040000}"/>
    <cellStyle name="Финансовый 2 3 2 4 2" xfId="1126" xr:uid="{00000000-0005-0000-0000-0000EB040000}"/>
    <cellStyle name="Финансовый 2 3 2 5" xfId="596" xr:uid="{00000000-0005-0000-0000-0000EC040000}"/>
    <cellStyle name="Финансовый 2 3 2 5 2" xfId="1297" xr:uid="{00000000-0005-0000-0000-0000ED040000}"/>
    <cellStyle name="Финансовый 2 3 2 6" xfId="774" xr:uid="{00000000-0005-0000-0000-0000EE040000}"/>
    <cellStyle name="Финансовый 2 3 2 6 2" xfId="1468" xr:uid="{00000000-0005-0000-0000-0000EF040000}"/>
    <cellStyle name="Финансовый 2 3 2 7" xfId="955" xr:uid="{00000000-0005-0000-0000-0000F0040000}"/>
    <cellStyle name="Финансовый 2 3 3" xfId="256" xr:uid="{00000000-0005-0000-0000-0000F1040000}"/>
    <cellStyle name="Финансовый 2 3 3 2" xfId="428" xr:uid="{00000000-0005-0000-0000-0000F2040000}"/>
    <cellStyle name="Финансовый 2 3 3 2 2" xfId="1129" xr:uid="{00000000-0005-0000-0000-0000F3040000}"/>
    <cellStyle name="Финансовый 2 3 3 3" xfId="599" xr:uid="{00000000-0005-0000-0000-0000F4040000}"/>
    <cellStyle name="Финансовый 2 3 3 3 2" xfId="1300" xr:uid="{00000000-0005-0000-0000-0000F5040000}"/>
    <cellStyle name="Финансовый 2 3 3 4" xfId="777" xr:uid="{00000000-0005-0000-0000-0000F6040000}"/>
    <cellStyle name="Финансовый 2 3 3 4 2" xfId="1471" xr:uid="{00000000-0005-0000-0000-0000F7040000}"/>
    <cellStyle name="Финансовый 2 3 3 5" xfId="958" xr:uid="{00000000-0005-0000-0000-0000F8040000}"/>
    <cellStyle name="Финансовый 2 3 4" xfId="257" xr:uid="{00000000-0005-0000-0000-0000F9040000}"/>
    <cellStyle name="Финансовый 2 3 4 2" xfId="429" xr:uid="{00000000-0005-0000-0000-0000FA040000}"/>
    <cellStyle name="Финансовый 2 3 4 2 2" xfId="1130" xr:uid="{00000000-0005-0000-0000-0000FB040000}"/>
    <cellStyle name="Финансовый 2 3 4 3" xfId="600" xr:uid="{00000000-0005-0000-0000-0000FC040000}"/>
    <cellStyle name="Финансовый 2 3 4 3 2" xfId="1301" xr:uid="{00000000-0005-0000-0000-0000FD040000}"/>
    <cellStyle name="Финансовый 2 3 4 4" xfId="778" xr:uid="{00000000-0005-0000-0000-0000FE040000}"/>
    <cellStyle name="Финансовый 2 3 4 4 2" xfId="1472" xr:uid="{00000000-0005-0000-0000-0000FF040000}"/>
    <cellStyle name="Финансовый 2 3 4 5" xfId="959" xr:uid="{00000000-0005-0000-0000-000000050000}"/>
    <cellStyle name="Финансовый 2 3 5" xfId="292" xr:uid="{00000000-0005-0000-0000-000001050000}"/>
    <cellStyle name="Финансовый 2 3 5 2" xfId="993" xr:uid="{00000000-0005-0000-0000-000002050000}"/>
    <cellStyle name="Финансовый 2 3 6" xfId="463" xr:uid="{00000000-0005-0000-0000-000003050000}"/>
    <cellStyle name="Финансовый 2 3 6 2" xfId="1164" xr:uid="{00000000-0005-0000-0000-000004050000}"/>
    <cellStyle name="Финансовый 2 3 7" xfId="773" xr:uid="{00000000-0005-0000-0000-000005050000}"/>
    <cellStyle name="Финансовый 2 3 7 2" xfId="1467" xr:uid="{00000000-0005-0000-0000-000006050000}"/>
    <cellStyle name="Финансовый 2 3 8" xfId="822" xr:uid="{00000000-0005-0000-0000-000007050000}"/>
    <cellStyle name="Финансовый 2 4" xfId="258" xr:uid="{00000000-0005-0000-0000-000008050000}"/>
    <cellStyle name="Финансовый 2 4 2" xfId="259" xr:uid="{00000000-0005-0000-0000-000009050000}"/>
    <cellStyle name="Финансовый 2 4 2 2" xfId="431" xr:uid="{00000000-0005-0000-0000-00000A050000}"/>
    <cellStyle name="Финансовый 2 4 2 2 2" xfId="1132" xr:uid="{00000000-0005-0000-0000-00000B050000}"/>
    <cellStyle name="Финансовый 2 4 2 3" xfId="602" xr:uid="{00000000-0005-0000-0000-00000C050000}"/>
    <cellStyle name="Финансовый 2 4 2 3 2" xfId="1303" xr:uid="{00000000-0005-0000-0000-00000D050000}"/>
    <cellStyle name="Финансовый 2 4 2 4" xfId="780" xr:uid="{00000000-0005-0000-0000-00000E050000}"/>
    <cellStyle name="Финансовый 2 4 2 4 2" xfId="1474" xr:uid="{00000000-0005-0000-0000-00000F050000}"/>
    <cellStyle name="Финансовый 2 4 2 5" xfId="961" xr:uid="{00000000-0005-0000-0000-000010050000}"/>
    <cellStyle name="Финансовый 2 4 3" xfId="260" xr:uid="{00000000-0005-0000-0000-000011050000}"/>
    <cellStyle name="Финансовый 2 4 3 2" xfId="432" xr:uid="{00000000-0005-0000-0000-000012050000}"/>
    <cellStyle name="Финансовый 2 4 3 2 2" xfId="1133" xr:uid="{00000000-0005-0000-0000-000013050000}"/>
    <cellStyle name="Финансовый 2 4 3 3" xfId="603" xr:uid="{00000000-0005-0000-0000-000014050000}"/>
    <cellStyle name="Финансовый 2 4 3 3 2" xfId="1304" xr:uid="{00000000-0005-0000-0000-000015050000}"/>
    <cellStyle name="Финансовый 2 4 3 4" xfId="781" xr:uid="{00000000-0005-0000-0000-000016050000}"/>
    <cellStyle name="Финансовый 2 4 3 4 2" xfId="1475" xr:uid="{00000000-0005-0000-0000-000017050000}"/>
    <cellStyle name="Финансовый 2 4 3 5" xfId="962" xr:uid="{00000000-0005-0000-0000-000018050000}"/>
    <cellStyle name="Финансовый 2 4 4" xfId="430" xr:uid="{00000000-0005-0000-0000-000019050000}"/>
    <cellStyle name="Финансовый 2 4 4 2" xfId="1131" xr:uid="{00000000-0005-0000-0000-00001A050000}"/>
    <cellStyle name="Финансовый 2 4 5" xfId="601" xr:uid="{00000000-0005-0000-0000-00001B050000}"/>
    <cellStyle name="Финансовый 2 4 5 2" xfId="1302" xr:uid="{00000000-0005-0000-0000-00001C050000}"/>
    <cellStyle name="Финансовый 2 4 6" xfId="779" xr:uid="{00000000-0005-0000-0000-00001D050000}"/>
    <cellStyle name="Финансовый 2 4 6 2" xfId="1473" xr:uid="{00000000-0005-0000-0000-00001E050000}"/>
    <cellStyle name="Финансовый 2 4 7" xfId="960" xr:uid="{00000000-0005-0000-0000-00001F050000}"/>
    <cellStyle name="Финансовый 2 5" xfId="261" xr:uid="{00000000-0005-0000-0000-000020050000}"/>
    <cellStyle name="Финансовый 2 5 2" xfId="433" xr:uid="{00000000-0005-0000-0000-000021050000}"/>
    <cellStyle name="Финансовый 2 5 2 2" xfId="1134" xr:uid="{00000000-0005-0000-0000-000022050000}"/>
    <cellStyle name="Финансовый 2 5 3" xfId="604" xr:uid="{00000000-0005-0000-0000-000023050000}"/>
    <cellStyle name="Финансовый 2 5 3 2" xfId="1305" xr:uid="{00000000-0005-0000-0000-000024050000}"/>
    <cellStyle name="Финансовый 2 5 4" xfId="782" xr:uid="{00000000-0005-0000-0000-000025050000}"/>
    <cellStyle name="Финансовый 2 5 4 2" xfId="1476" xr:uid="{00000000-0005-0000-0000-000026050000}"/>
    <cellStyle name="Финансовый 2 5 5" xfId="963" xr:uid="{00000000-0005-0000-0000-000027050000}"/>
    <cellStyle name="Финансовый 2 6" xfId="262" xr:uid="{00000000-0005-0000-0000-000028050000}"/>
    <cellStyle name="Финансовый 2 6 2" xfId="434" xr:uid="{00000000-0005-0000-0000-000029050000}"/>
    <cellStyle name="Финансовый 2 6 2 2" xfId="1135" xr:uid="{00000000-0005-0000-0000-00002A050000}"/>
    <cellStyle name="Финансовый 2 6 3" xfId="605" xr:uid="{00000000-0005-0000-0000-00002B050000}"/>
    <cellStyle name="Финансовый 2 6 3 2" xfId="1306" xr:uid="{00000000-0005-0000-0000-00002C050000}"/>
    <cellStyle name="Финансовый 2 6 4" xfId="783" xr:uid="{00000000-0005-0000-0000-00002D050000}"/>
    <cellStyle name="Финансовый 2 6 4 2" xfId="1477" xr:uid="{00000000-0005-0000-0000-00002E050000}"/>
    <cellStyle name="Финансовый 2 6 5" xfId="964" xr:uid="{00000000-0005-0000-0000-00002F050000}"/>
    <cellStyle name="Финансовый 2 7" xfId="263" xr:uid="{00000000-0005-0000-0000-000030050000}"/>
    <cellStyle name="Финансовый 2 7 2" xfId="435" xr:uid="{00000000-0005-0000-0000-000031050000}"/>
    <cellStyle name="Финансовый 2 7 2 2" xfId="1136" xr:uid="{00000000-0005-0000-0000-000032050000}"/>
    <cellStyle name="Финансовый 2 7 3" xfId="606" xr:uid="{00000000-0005-0000-0000-000033050000}"/>
    <cellStyle name="Финансовый 2 7 3 2" xfId="1307" xr:uid="{00000000-0005-0000-0000-000034050000}"/>
    <cellStyle name="Финансовый 2 7 4" xfId="784" xr:uid="{00000000-0005-0000-0000-000035050000}"/>
    <cellStyle name="Финансовый 2 7 4 2" xfId="1478" xr:uid="{00000000-0005-0000-0000-000036050000}"/>
    <cellStyle name="Финансовый 2 7 5" xfId="965" xr:uid="{00000000-0005-0000-0000-000037050000}"/>
    <cellStyle name="Финансовый 2 8" xfId="109" xr:uid="{00000000-0005-0000-0000-000038050000}"/>
    <cellStyle name="Финансовый 2 8 2" xfId="766" xr:uid="{00000000-0005-0000-0000-000039050000}"/>
    <cellStyle name="Финансовый 2 8 2 2" xfId="1460" xr:uid="{00000000-0005-0000-0000-00003A050000}"/>
    <cellStyle name="Финансовый 2 8 3" xfId="812" xr:uid="{00000000-0005-0000-0000-00003B050000}"/>
    <cellStyle name="Финансовый 2 9" xfId="282" xr:uid="{00000000-0005-0000-0000-00003C050000}"/>
    <cellStyle name="Финансовый 2 9 2" xfId="983" xr:uid="{00000000-0005-0000-0000-00003D050000}"/>
    <cellStyle name="Финансовый 3" xfId="52" xr:uid="{00000000-0005-0000-0000-00003E050000}"/>
    <cellStyle name="Финансовый 3 10" xfId="454" xr:uid="{00000000-0005-0000-0000-00003F050000}"/>
    <cellStyle name="Финансовый 3 10 2" xfId="1155" xr:uid="{00000000-0005-0000-0000-000040050000}"/>
    <cellStyle name="Финансовый 3 11" xfId="785" xr:uid="{00000000-0005-0000-0000-000041050000}"/>
    <cellStyle name="Финансовый 3 11 2" xfId="1479" xr:uid="{00000000-0005-0000-0000-000042050000}"/>
    <cellStyle name="Финансовый 3 12" xfId="806" xr:uid="{00000000-0005-0000-0000-000043050000}"/>
    <cellStyle name="Финансовый 3 2" xfId="128" xr:uid="{00000000-0005-0000-0000-000044050000}"/>
    <cellStyle name="Финансовый 3 2 2" xfId="264" xr:uid="{00000000-0005-0000-0000-000045050000}"/>
    <cellStyle name="Финансовый 3 2 2 2" xfId="265" xr:uid="{00000000-0005-0000-0000-000046050000}"/>
    <cellStyle name="Финансовый 3 2 2 2 2" xfId="437" xr:uid="{00000000-0005-0000-0000-000047050000}"/>
    <cellStyle name="Финансовый 3 2 2 2 2 2" xfId="1138" xr:uid="{00000000-0005-0000-0000-000048050000}"/>
    <cellStyle name="Финансовый 3 2 2 2 3" xfId="608" xr:uid="{00000000-0005-0000-0000-000049050000}"/>
    <cellStyle name="Финансовый 3 2 2 2 3 2" xfId="1309" xr:uid="{00000000-0005-0000-0000-00004A050000}"/>
    <cellStyle name="Финансовый 3 2 2 2 4" xfId="788" xr:uid="{00000000-0005-0000-0000-00004B050000}"/>
    <cellStyle name="Финансовый 3 2 2 2 4 2" xfId="1482" xr:uid="{00000000-0005-0000-0000-00004C050000}"/>
    <cellStyle name="Финансовый 3 2 2 2 5" xfId="967" xr:uid="{00000000-0005-0000-0000-00004D050000}"/>
    <cellStyle name="Финансовый 3 2 2 3" xfId="266" xr:uid="{00000000-0005-0000-0000-00004E050000}"/>
    <cellStyle name="Финансовый 3 2 2 3 2" xfId="438" xr:uid="{00000000-0005-0000-0000-00004F050000}"/>
    <cellStyle name="Финансовый 3 2 2 3 2 2" xfId="1139" xr:uid="{00000000-0005-0000-0000-000050050000}"/>
    <cellStyle name="Финансовый 3 2 2 3 3" xfId="609" xr:uid="{00000000-0005-0000-0000-000051050000}"/>
    <cellStyle name="Финансовый 3 2 2 3 3 2" xfId="1310" xr:uid="{00000000-0005-0000-0000-000052050000}"/>
    <cellStyle name="Финансовый 3 2 2 3 4" xfId="789" xr:uid="{00000000-0005-0000-0000-000053050000}"/>
    <cellStyle name="Финансовый 3 2 2 3 4 2" xfId="1483" xr:uid="{00000000-0005-0000-0000-000054050000}"/>
    <cellStyle name="Финансовый 3 2 2 3 5" xfId="968" xr:uid="{00000000-0005-0000-0000-000055050000}"/>
    <cellStyle name="Финансовый 3 2 2 4" xfId="436" xr:uid="{00000000-0005-0000-0000-000056050000}"/>
    <cellStyle name="Финансовый 3 2 2 4 2" xfId="1137" xr:uid="{00000000-0005-0000-0000-000057050000}"/>
    <cellStyle name="Финансовый 3 2 2 5" xfId="607" xr:uid="{00000000-0005-0000-0000-000058050000}"/>
    <cellStyle name="Финансовый 3 2 2 5 2" xfId="1308" xr:uid="{00000000-0005-0000-0000-000059050000}"/>
    <cellStyle name="Финансовый 3 2 2 6" xfId="787" xr:uid="{00000000-0005-0000-0000-00005A050000}"/>
    <cellStyle name="Финансовый 3 2 2 6 2" xfId="1481" xr:uid="{00000000-0005-0000-0000-00005B050000}"/>
    <cellStyle name="Финансовый 3 2 2 7" xfId="966" xr:uid="{00000000-0005-0000-0000-00005C050000}"/>
    <cellStyle name="Финансовый 3 2 3" xfId="267" xr:uid="{00000000-0005-0000-0000-00005D050000}"/>
    <cellStyle name="Финансовый 3 2 3 2" xfId="439" xr:uid="{00000000-0005-0000-0000-00005E050000}"/>
    <cellStyle name="Финансовый 3 2 3 2 2" xfId="1140" xr:uid="{00000000-0005-0000-0000-00005F050000}"/>
    <cellStyle name="Финансовый 3 2 3 3" xfId="610" xr:uid="{00000000-0005-0000-0000-000060050000}"/>
    <cellStyle name="Финансовый 3 2 3 3 2" xfId="1311" xr:uid="{00000000-0005-0000-0000-000061050000}"/>
    <cellStyle name="Финансовый 3 2 3 4" xfId="790" xr:uid="{00000000-0005-0000-0000-000062050000}"/>
    <cellStyle name="Финансовый 3 2 3 4 2" xfId="1484" xr:uid="{00000000-0005-0000-0000-000063050000}"/>
    <cellStyle name="Финансовый 3 2 3 5" xfId="969" xr:uid="{00000000-0005-0000-0000-000064050000}"/>
    <cellStyle name="Финансовый 3 2 4" xfId="268" xr:uid="{00000000-0005-0000-0000-000065050000}"/>
    <cellStyle name="Финансовый 3 2 4 2" xfId="440" xr:uid="{00000000-0005-0000-0000-000066050000}"/>
    <cellStyle name="Финансовый 3 2 4 2 2" xfId="1141" xr:uid="{00000000-0005-0000-0000-000067050000}"/>
    <cellStyle name="Финансовый 3 2 4 3" xfId="611" xr:uid="{00000000-0005-0000-0000-000068050000}"/>
    <cellStyle name="Финансовый 3 2 4 3 2" xfId="1312" xr:uid="{00000000-0005-0000-0000-000069050000}"/>
    <cellStyle name="Финансовый 3 2 4 4" xfId="791" xr:uid="{00000000-0005-0000-0000-00006A050000}"/>
    <cellStyle name="Финансовый 3 2 4 4 2" xfId="1485" xr:uid="{00000000-0005-0000-0000-00006B050000}"/>
    <cellStyle name="Финансовый 3 2 4 5" xfId="970" xr:uid="{00000000-0005-0000-0000-00006C050000}"/>
    <cellStyle name="Финансовый 3 2 5" xfId="300" xr:uid="{00000000-0005-0000-0000-00006D050000}"/>
    <cellStyle name="Финансовый 3 2 5 2" xfId="1001" xr:uid="{00000000-0005-0000-0000-00006E050000}"/>
    <cellStyle name="Финансовый 3 2 6" xfId="471" xr:uid="{00000000-0005-0000-0000-00006F050000}"/>
    <cellStyle name="Финансовый 3 2 6 2" xfId="1172" xr:uid="{00000000-0005-0000-0000-000070050000}"/>
    <cellStyle name="Финансовый 3 2 7" xfId="786" xr:uid="{00000000-0005-0000-0000-000071050000}"/>
    <cellStyle name="Финансовый 3 2 7 2" xfId="1480" xr:uid="{00000000-0005-0000-0000-000072050000}"/>
    <cellStyle name="Финансовый 3 2 8" xfId="830" xr:uid="{00000000-0005-0000-0000-000073050000}"/>
    <cellStyle name="Финансовый 3 3" xfId="121" xr:uid="{00000000-0005-0000-0000-000074050000}"/>
    <cellStyle name="Финансовый 3 3 2" xfId="269" xr:uid="{00000000-0005-0000-0000-000075050000}"/>
    <cellStyle name="Финансовый 3 3 2 2" xfId="270" xr:uid="{00000000-0005-0000-0000-000076050000}"/>
    <cellStyle name="Финансовый 3 3 2 2 2" xfId="442" xr:uid="{00000000-0005-0000-0000-000077050000}"/>
    <cellStyle name="Финансовый 3 3 2 2 2 2" xfId="1143" xr:uid="{00000000-0005-0000-0000-000078050000}"/>
    <cellStyle name="Финансовый 3 3 2 2 3" xfId="613" xr:uid="{00000000-0005-0000-0000-000079050000}"/>
    <cellStyle name="Финансовый 3 3 2 2 3 2" xfId="1314" xr:uid="{00000000-0005-0000-0000-00007A050000}"/>
    <cellStyle name="Финансовый 3 3 2 2 4" xfId="794" xr:uid="{00000000-0005-0000-0000-00007B050000}"/>
    <cellStyle name="Финансовый 3 3 2 2 4 2" xfId="1488" xr:uid="{00000000-0005-0000-0000-00007C050000}"/>
    <cellStyle name="Финансовый 3 3 2 2 5" xfId="972" xr:uid="{00000000-0005-0000-0000-00007D050000}"/>
    <cellStyle name="Финансовый 3 3 2 3" xfId="271" xr:uid="{00000000-0005-0000-0000-00007E050000}"/>
    <cellStyle name="Финансовый 3 3 2 3 2" xfId="443" xr:uid="{00000000-0005-0000-0000-00007F050000}"/>
    <cellStyle name="Финансовый 3 3 2 3 2 2" xfId="1144" xr:uid="{00000000-0005-0000-0000-000080050000}"/>
    <cellStyle name="Финансовый 3 3 2 3 3" xfId="614" xr:uid="{00000000-0005-0000-0000-000081050000}"/>
    <cellStyle name="Финансовый 3 3 2 3 3 2" xfId="1315" xr:uid="{00000000-0005-0000-0000-000082050000}"/>
    <cellStyle name="Финансовый 3 3 2 3 4" xfId="795" xr:uid="{00000000-0005-0000-0000-000083050000}"/>
    <cellStyle name="Финансовый 3 3 2 3 4 2" xfId="1489" xr:uid="{00000000-0005-0000-0000-000084050000}"/>
    <cellStyle name="Финансовый 3 3 2 3 5" xfId="973" xr:uid="{00000000-0005-0000-0000-000085050000}"/>
    <cellStyle name="Финансовый 3 3 2 4" xfId="441" xr:uid="{00000000-0005-0000-0000-000086050000}"/>
    <cellStyle name="Финансовый 3 3 2 4 2" xfId="1142" xr:uid="{00000000-0005-0000-0000-000087050000}"/>
    <cellStyle name="Финансовый 3 3 2 5" xfId="612" xr:uid="{00000000-0005-0000-0000-000088050000}"/>
    <cellStyle name="Финансовый 3 3 2 5 2" xfId="1313" xr:uid="{00000000-0005-0000-0000-000089050000}"/>
    <cellStyle name="Финансовый 3 3 2 6" xfId="793" xr:uid="{00000000-0005-0000-0000-00008A050000}"/>
    <cellStyle name="Финансовый 3 3 2 6 2" xfId="1487" xr:uid="{00000000-0005-0000-0000-00008B050000}"/>
    <cellStyle name="Финансовый 3 3 2 7" xfId="971" xr:uid="{00000000-0005-0000-0000-00008C050000}"/>
    <cellStyle name="Финансовый 3 3 3" xfId="272" xr:uid="{00000000-0005-0000-0000-00008D050000}"/>
    <cellStyle name="Финансовый 3 3 3 2" xfId="444" xr:uid="{00000000-0005-0000-0000-00008E050000}"/>
    <cellStyle name="Финансовый 3 3 3 2 2" xfId="1145" xr:uid="{00000000-0005-0000-0000-00008F050000}"/>
    <cellStyle name="Финансовый 3 3 3 3" xfId="615" xr:uid="{00000000-0005-0000-0000-000090050000}"/>
    <cellStyle name="Финансовый 3 3 3 3 2" xfId="1316" xr:uid="{00000000-0005-0000-0000-000091050000}"/>
    <cellStyle name="Финансовый 3 3 3 4" xfId="796" xr:uid="{00000000-0005-0000-0000-000092050000}"/>
    <cellStyle name="Финансовый 3 3 3 4 2" xfId="1490" xr:uid="{00000000-0005-0000-0000-000093050000}"/>
    <cellStyle name="Финансовый 3 3 3 5" xfId="974" xr:uid="{00000000-0005-0000-0000-000094050000}"/>
    <cellStyle name="Финансовый 3 3 4" xfId="273" xr:uid="{00000000-0005-0000-0000-000095050000}"/>
    <cellStyle name="Финансовый 3 3 4 2" xfId="445" xr:uid="{00000000-0005-0000-0000-000096050000}"/>
    <cellStyle name="Финансовый 3 3 4 2 2" xfId="1146" xr:uid="{00000000-0005-0000-0000-000097050000}"/>
    <cellStyle name="Финансовый 3 3 4 3" xfId="616" xr:uid="{00000000-0005-0000-0000-000098050000}"/>
    <cellStyle name="Финансовый 3 3 4 3 2" xfId="1317" xr:uid="{00000000-0005-0000-0000-000099050000}"/>
    <cellStyle name="Финансовый 3 3 4 4" xfId="797" xr:uid="{00000000-0005-0000-0000-00009A050000}"/>
    <cellStyle name="Финансовый 3 3 4 4 2" xfId="1491" xr:uid="{00000000-0005-0000-0000-00009B050000}"/>
    <cellStyle name="Финансовый 3 3 4 5" xfId="975" xr:uid="{00000000-0005-0000-0000-00009C050000}"/>
    <cellStyle name="Финансовый 3 3 5" xfId="293" xr:uid="{00000000-0005-0000-0000-00009D050000}"/>
    <cellStyle name="Финансовый 3 3 5 2" xfId="994" xr:uid="{00000000-0005-0000-0000-00009E050000}"/>
    <cellStyle name="Финансовый 3 3 6" xfId="464" xr:uid="{00000000-0005-0000-0000-00009F050000}"/>
    <cellStyle name="Финансовый 3 3 6 2" xfId="1165" xr:uid="{00000000-0005-0000-0000-0000A0050000}"/>
    <cellStyle name="Финансовый 3 3 7" xfId="792" xr:uid="{00000000-0005-0000-0000-0000A1050000}"/>
    <cellStyle name="Финансовый 3 3 7 2" xfId="1486" xr:uid="{00000000-0005-0000-0000-0000A2050000}"/>
    <cellStyle name="Финансовый 3 3 8" xfId="823" xr:uid="{00000000-0005-0000-0000-0000A3050000}"/>
    <cellStyle name="Финансовый 3 4" xfId="274" xr:uid="{00000000-0005-0000-0000-0000A4050000}"/>
    <cellStyle name="Финансовый 3 4 2" xfId="275" xr:uid="{00000000-0005-0000-0000-0000A5050000}"/>
    <cellStyle name="Финансовый 3 4 2 2" xfId="447" xr:uid="{00000000-0005-0000-0000-0000A6050000}"/>
    <cellStyle name="Финансовый 3 4 2 2 2" xfId="1148" xr:uid="{00000000-0005-0000-0000-0000A7050000}"/>
    <cellStyle name="Финансовый 3 4 2 3" xfId="618" xr:uid="{00000000-0005-0000-0000-0000A8050000}"/>
    <cellStyle name="Финансовый 3 4 2 3 2" xfId="1319" xr:uid="{00000000-0005-0000-0000-0000A9050000}"/>
    <cellStyle name="Финансовый 3 4 2 4" xfId="799" xr:uid="{00000000-0005-0000-0000-0000AA050000}"/>
    <cellStyle name="Финансовый 3 4 2 4 2" xfId="1493" xr:uid="{00000000-0005-0000-0000-0000AB050000}"/>
    <cellStyle name="Финансовый 3 4 2 5" xfId="977" xr:uid="{00000000-0005-0000-0000-0000AC050000}"/>
    <cellStyle name="Финансовый 3 4 3" xfId="276" xr:uid="{00000000-0005-0000-0000-0000AD050000}"/>
    <cellStyle name="Финансовый 3 4 3 2" xfId="448" xr:uid="{00000000-0005-0000-0000-0000AE050000}"/>
    <cellStyle name="Финансовый 3 4 3 2 2" xfId="1149" xr:uid="{00000000-0005-0000-0000-0000AF050000}"/>
    <cellStyle name="Финансовый 3 4 3 3" xfId="619" xr:uid="{00000000-0005-0000-0000-0000B0050000}"/>
    <cellStyle name="Финансовый 3 4 3 3 2" xfId="1320" xr:uid="{00000000-0005-0000-0000-0000B1050000}"/>
    <cellStyle name="Финансовый 3 4 3 4" xfId="800" xr:uid="{00000000-0005-0000-0000-0000B2050000}"/>
    <cellStyle name="Финансовый 3 4 3 4 2" xfId="1494" xr:uid="{00000000-0005-0000-0000-0000B3050000}"/>
    <cellStyle name="Финансовый 3 4 3 5" xfId="978" xr:uid="{00000000-0005-0000-0000-0000B4050000}"/>
    <cellStyle name="Финансовый 3 4 4" xfId="446" xr:uid="{00000000-0005-0000-0000-0000B5050000}"/>
    <cellStyle name="Финансовый 3 4 4 2" xfId="1147" xr:uid="{00000000-0005-0000-0000-0000B6050000}"/>
    <cellStyle name="Финансовый 3 4 5" xfId="617" xr:uid="{00000000-0005-0000-0000-0000B7050000}"/>
    <cellStyle name="Финансовый 3 4 5 2" xfId="1318" xr:uid="{00000000-0005-0000-0000-0000B8050000}"/>
    <cellStyle name="Финансовый 3 4 6" xfId="798" xr:uid="{00000000-0005-0000-0000-0000B9050000}"/>
    <cellStyle name="Финансовый 3 4 6 2" xfId="1492" xr:uid="{00000000-0005-0000-0000-0000BA050000}"/>
    <cellStyle name="Финансовый 3 4 7" xfId="976" xr:uid="{00000000-0005-0000-0000-0000BB050000}"/>
    <cellStyle name="Финансовый 3 5" xfId="277" xr:uid="{00000000-0005-0000-0000-0000BC050000}"/>
    <cellStyle name="Финансовый 3 5 2" xfId="449" xr:uid="{00000000-0005-0000-0000-0000BD050000}"/>
    <cellStyle name="Финансовый 3 5 2 2" xfId="1150" xr:uid="{00000000-0005-0000-0000-0000BE050000}"/>
    <cellStyle name="Финансовый 3 5 3" xfId="620" xr:uid="{00000000-0005-0000-0000-0000BF050000}"/>
    <cellStyle name="Финансовый 3 5 3 2" xfId="1321" xr:uid="{00000000-0005-0000-0000-0000C0050000}"/>
    <cellStyle name="Финансовый 3 5 4" xfId="801" xr:uid="{00000000-0005-0000-0000-0000C1050000}"/>
    <cellStyle name="Финансовый 3 5 4 2" xfId="1495" xr:uid="{00000000-0005-0000-0000-0000C2050000}"/>
    <cellStyle name="Финансовый 3 5 5" xfId="979" xr:uid="{00000000-0005-0000-0000-0000C3050000}"/>
    <cellStyle name="Финансовый 3 6" xfId="278" xr:uid="{00000000-0005-0000-0000-0000C4050000}"/>
    <cellStyle name="Финансовый 3 6 2" xfId="450" xr:uid="{00000000-0005-0000-0000-0000C5050000}"/>
    <cellStyle name="Финансовый 3 6 2 2" xfId="1151" xr:uid="{00000000-0005-0000-0000-0000C6050000}"/>
    <cellStyle name="Финансовый 3 6 3" xfId="621" xr:uid="{00000000-0005-0000-0000-0000C7050000}"/>
    <cellStyle name="Финансовый 3 6 3 2" xfId="1322" xr:uid="{00000000-0005-0000-0000-0000C8050000}"/>
    <cellStyle name="Финансовый 3 6 4" xfId="802" xr:uid="{00000000-0005-0000-0000-0000C9050000}"/>
    <cellStyle name="Финансовый 3 6 4 2" xfId="1496" xr:uid="{00000000-0005-0000-0000-0000CA050000}"/>
    <cellStyle name="Финансовый 3 6 5" xfId="980" xr:uid="{00000000-0005-0000-0000-0000CB050000}"/>
    <cellStyle name="Финансовый 3 7" xfId="279" xr:uid="{00000000-0005-0000-0000-0000CC050000}"/>
    <cellStyle name="Финансовый 3 7 2" xfId="451" xr:uid="{00000000-0005-0000-0000-0000CD050000}"/>
    <cellStyle name="Финансовый 3 7 2 2" xfId="1152" xr:uid="{00000000-0005-0000-0000-0000CE050000}"/>
    <cellStyle name="Финансовый 3 7 3" xfId="622" xr:uid="{00000000-0005-0000-0000-0000CF050000}"/>
    <cellStyle name="Финансовый 3 7 3 2" xfId="1323" xr:uid="{00000000-0005-0000-0000-0000D0050000}"/>
    <cellStyle name="Финансовый 3 7 4" xfId="803" xr:uid="{00000000-0005-0000-0000-0000D1050000}"/>
    <cellStyle name="Финансовый 3 7 4 2" xfId="1497" xr:uid="{00000000-0005-0000-0000-0000D2050000}"/>
    <cellStyle name="Финансовый 3 7 5" xfId="981" xr:uid="{00000000-0005-0000-0000-0000D3050000}"/>
    <cellStyle name="Финансовый 3 8" xfId="110" xr:uid="{00000000-0005-0000-0000-0000D4050000}"/>
    <cellStyle name="Финансовый 3 8 2" xfId="813" xr:uid="{00000000-0005-0000-0000-0000D5050000}"/>
    <cellStyle name="Финансовый 3 9" xfId="283" xr:uid="{00000000-0005-0000-0000-0000D6050000}"/>
    <cellStyle name="Финансовый 3 9 2" xfId="984" xr:uid="{00000000-0005-0000-0000-0000D7050000}"/>
    <cellStyle name="Финансовый 4" xfId="1324" xr:uid="{00000000-0005-0000-0000-0000D8050000}"/>
    <cellStyle name="Хороший" xfId="43" builtinId="26" customBuiltin="1"/>
    <cellStyle name="Хороший 2" xfId="101" xr:uid="{00000000-0005-0000-0000-0000DA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15" t="s">
        <v>164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808</v>
      </c>
      <c r="E15" s="212" t="s">
        <v>809</v>
      </c>
      <c r="F15" s="212" t="s">
        <v>810</v>
      </c>
      <c r="G15" s="212" t="s">
        <v>811</v>
      </c>
      <c r="H15" s="212" t="s">
        <v>812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813</v>
      </c>
      <c r="S15" s="226" t="s">
        <v>760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78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125"/>
  <sheetViews>
    <sheetView tabSelected="1" view="pageBreakPreview" zoomScale="80" zoomScaleSheetLayoutView="80" workbookViewId="0">
      <selection activeCell="M24" sqref="M24:W24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6.12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12.125" style="316" customWidth="1"/>
    <col min="26" max="26" width="10.625" style="316" customWidth="1"/>
    <col min="27" max="27" width="22.75" style="316" customWidth="1"/>
    <col min="28" max="65" width="10.625" style="316" customWidth="1"/>
    <col min="66" max="66" width="12.125" style="316" customWidth="1"/>
    <col min="67" max="67" width="11.5" style="316" customWidth="1"/>
    <col min="68" max="68" width="14.125" style="316" customWidth="1"/>
    <col min="69" max="69" width="15.125" style="316" customWidth="1"/>
    <col min="70" max="70" width="13" style="316" customWidth="1"/>
    <col min="71" max="71" width="11.75" style="316" customWidth="1"/>
    <col min="72" max="72" width="17.5" style="316" customWidth="1"/>
    <col min="73" max="16384" width="9" style="316"/>
  </cols>
  <sheetData>
    <row r="1" spans="1:30" x14ac:dyDescent="0.2">
      <c r="X1" s="317" t="s">
        <v>60</v>
      </c>
    </row>
    <row r="2" spans="1:30" x14ac:dyDescent="0.2">
      <c r="X2" s="318" t="s">
        <v>0</v>
      </c>
    </row>
    <row r="3" spans="1:30" x14ac:dyDescent="0.2">
      <c r="X3" s="318" t="s">
        <v>795</v>
      </c>
    </row>
    <row r="4" spans="1:30" x14ac:dyDescent="0.2">
      <c r="A4" s="319" t="s">
        <v>828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30" x14ac:dyDescent="0.2">
      <c r="A5" s="320" t="s">
        <v>921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  <c r="AD5" s="321"/>
    </row>
    <row r="6" spans="1:30" x14ac:dyDescent="0.2">
      <c r="A6" s="320" t="s">
        <v>860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  <c r="AC6" s="321"/>
    </row>
    <row r="7" spans="1:30" x14ac:dyDescent="0.2">
      <c r="A7" s="322" t="s">
        <v>69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  <c r="AC7" s="323"/>
    </row>
    <row r="8" spans="1:30" x14ac:dyDescent="0.2">
      <c r="A8" s="324" t="s">
        <v>922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  <c r="AC8" s="325"/>
    </row>
    <row r="9" spans="1:30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C9" s="318"/>
    </row>
    <row r="10" spans="1:30" x14ac:dyDescent="0.2">
      <c r="A10" s="322" t="s">
        <v>859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3"/>
      <c r="AB10" s="326"/>
      <c r="AC10" s="326"/>
    </row>
    <row r="11" spans="1:30" x14ac:dyDescent="0.2">
      <c r="A11" s="322" t="s">
        <v>855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  <c r="AC11" s="323"/>
    </row>
    <row r="12" spans="1:30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30" ht="19.5" customHeight="1" x14ac:dyDescent="0.2">
      <c r="A13" s="328" t="s">
        <v>65</v>
      </c>
      <c r="B13" s="328" t="s">
        <v>19</v>
      </c>
      <c r="C13" s="329" t="s">
        <v>5</v>
      </c>
      <c r="D13" s="328" t="s">
        <v>826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756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30" ht="16.5" customHeight="1" x14ac:dyDescent="0.2">
      <c r="A14" s="328"/>
      <c r="B14" s="328"/>
      <c r="C14" s="330"/>
      <c r="D14" s="328" t="s">
        <v>923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30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61</v>
      </c>
      <c r="S15" s="332"/>
      <c r="T15" s="331" t="s">
        <v>66</v>
      </c>
      <c r="U15" s="331"/>
      <c r="V15" s="331" t="s">
        <v>16</v>
      </c>
      <c r="W15" s="331"/>
      <c r="X15" s="328"/>
    </row>
    <row r="16" spans="1:30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61</v>
      </c>
      <c r="G16" s="333" t="s">
        <v>66</v>
      </c>
      <c r="H16" s="333" t="s">
        <v>16</v>
      </c>
      <c r="I16" s="333" t="s">
        <v>17</v>
      </c>
      <c r="J16" s="333" t="s">
        <v>15</v>
      </c>
      <c r="K16" s="334" t="s">
        <v>61</v>
      </c>
      <c r="L16" s="333" t="s">
        <v>66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825</v>
      </c>
      <c r="O17" s="338" t="s">
        <v>8</v>
      </c>
      <c r="P17" s="338" t="s">
        <v>825</v>
      </c>
      <c r="Q17" s="338" t="s">
        <v>8</v>
      </c>
      <c r="R17" s="338" t="s">
        <v>825</v>
      </c>
      <c r="S17" s="338" t="s">
        <v>8</v>
      </c>
      <c r="T17" s="338" t="s">
        <v>825</v>
      </c>
      <c r="U17" s="338" t="s">
        <v>8</v>
      </c>
      <c r="V17" s="338" t="s">
        <v>825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f>A18+1</f>
        <v>2</v>
      </c>
      <c r="C18" s="338">
        <v>3</v>
      </c>
      <c r="D18" s="338">
        <v>4</v>
      </c>
      <c r="E18" s="338">
        <f t="shared" ref="E18:M18" si="0">D18+1</f>
        <v>5</v>
      </c>
      <c r="F18" s="338">
        <f t="shared" si="0"/>
        <v>6</v>
      </c>
      <c r="G18" s="338">
        <f t="shared" si="0"/>
        <v>7</v>
      </c>
      <c r="H18" s="338">
        <f t="shared" si="0"/>
        <v>8</v>
      </c>
      <c r="I18" s="338">
        <f t="shared" si="0"/>
        <v>9</v>
      </c>
      <c r="J18" s="338">
        <f t="shared" si="0"/>
        <v>10</v>
      </c>
      <c r="K18" s="338">
        <f t="shared" si="0"/>
        <v>11</v>
      </c>
      <c r="L18" s="338">
        <f t="shared" si="0"/>
        <v>12</v>
      </c>
      <c r="M18" s="338">
        <f t="shared" si="0"/>
        <v>13</v>
      </c>
      <c r="N18" s="338">
        <f t="shared" ref="N18:X18" si="1">M18+1</f>
        <v>14</v>
      </c>
      <c r="O18" s="338">
        <f t="shared" si="1"/>
        <v>15</v>
      </c>
      <c r="P18" s="338">
        <f t="shared" si="1"/>
        <v>16</v>
      </c>
      <c r="Q18" s="338">
        <f t="shared" si="1"/>
        <v>17</v>
      </c>
      <c r="R18" s="338">
        <f t="shared" si="1"/>
        <v>18</v>
      </c>
      <c r="S18" s="338">
        <f t="shared" si="1"/>
        <v>19</v>
      </c>
      <c r="T18" s="338">
        <f t="shared" si="1"/>
        <v>20</v>
      </c>
      <c r="U18" s="338">
        <f t="shared" si="1"/>
        <v>21</v>
      </c>
      <c r="V18" s="338">
        <f t="shared" si="1"/>
        <v>22</v>
      </c>
      <c r="W18" s="338">
        <f t="shared" si="1"/>
        <v>23</v>
      </c>
      <c r="X18" s="338">
        <f t="shared" si="1"/>
        <v>24</v>
      </c>
    </row>
    <row r="19" spans="1:24" ht="26.25" customHeight="1" x14ac:dyDescent="0.2">
      <c r="A19" s="339" t="s">
        <v>853</v>
      </c>
      <c r="B19" s="340" t="s">
        <v>78</v>
      </c>
      <c r="C19" s="339" t="s">
        <v>830</v>
      </c>
      <c r="D19" s="341">
        <f>SUM(E19:H19)</f>
        <v>267.50936759999996</v>
      </c>
      <c r="E19" s="341">
        <f t="shared" ref="E19:W19" si="2">SUM(E20:E23)</f>
        <v>0</v>
      </c>
      <c r="F19" s="341">
        <f t="shared" si="2"/>
        <v>0</v>
      </c>
      <c r="G19" s="341">
        <f t="shared" si="2"/>
        <v>267.50936759999996</v>
      </c>
      <c r="H19" s="341">
        <f t="shared" si="2"/>
        <v>0</v>
      </c>
      <c r="I19" s="341">
        <f>SUM(J19:M19)</f>
        <v>4.6600281599999986</v>
      </c>
      <c r="J19" s="341">
        <f t="shared" si="2"/>
        <v>0</v>
      </c>
      <c r="K19" s="341">
        <f t="shared" si="2"/>
        <v>0</v>
      </c>
      <c r="L19" s="341">
        <f t="shared" si="2"/>
        <v>4.6600281599999986</v>
      </c>
      <c r="M19" s="341">
        <f t="shared" si="2"/>
        <v>0</v>
      </c>
      <c r="N19" s="341">
        <f>I19-D19</f>
        <v>-262.84933943999994</v>
      </c>
      <c r="O19" s="342">
        <f>N19/D19</f>
        <v>-0.98257994401538851</v>
      </c>
      <c r="P19" s="341">
        <f t="shared" si="2"/>
        <v>0</v>
      </c>
      <c r="Q19" s="341">
        <f t="shared" si="2"/>
        <v>0</v>
      </c>
      <c r="R19" s="341">
        <f t="shared" si="2"/>
        <v>0</v>
      </c>
      <c r="S19" s="341">
        <f t="shared" si="2"/>
        <v>0</v>
      </c>
      <c r="T19" s="341">
        <f>L19-G19</f>
        <v>-262.84933943999994</v>
      </c>
      <c r="U19" s="343">
        <f>T19/G19</f>
        <v>-0.98257994401538851</v>
      </c>
      <c r="V19" s="341">
        <f t="shared" si="2"/>
        <v>0</v>
      </c>
      <c r="W19" s="341">
        <f t="shared" si="2"/>
        <v>0</v>
      </c>
      <c r="X19" s="338" t="s">
        <v>920</v>
      </c>
    </row>
    <row r="20" spans="1:24" ht="23.25" customHeight="1" x14ac:dyDescent="0.2">
      <c r="A20" s="339" t="s">
        <v>831</v>
      </c>
      <c r="B20" s="340" t="s">
        <v>832</v>
      </c>
      <c r="C20" s="339" t="s">
        <v>830</v>
      </c>
      <c r="D20" s="341">
        <f t="shared" ref="D20:D29" si="3">SUM(E20:H20)</f>
        <v>14.647691999999999</v>
      </c>
      <c r="E20" s="341">
        <f t="shared" ref="E20:W20" si="4">E25</f>
        <v>0</v>
      </c>
      <c r="F20" s="341">
        <f t="shared" si="4"/>
        <v>0</v>
      </c>
      <c r="G20" s="341">
        <f>G25</f>
        <v>14.647691999999999</v>
      </c>
      <c r="H20" s="341">
        <f t="shared" si="4"/>
        <v>0</v>
      </c>
      <c r="I20" s="341">
        <f t="shared" ref="I20:I29" si="5">SUM(J20:M20)</f>
        <v>0</v>
      </c>
      <c r="J20" s="341">
        <f t="shared" si="4"/>
        <v>0</v>
      </c>
      <c r="K20" s="341">
        <f t="shared" si="4"/>
        <v>0</v>
      </c>
      <c r="L20" s="341">
        <f t="shared" si="4"/>
        <v>0</v>
      </c>
      <c r="M20" s="341">
        <f t="shared" si="4"/>
        <v>0</v>
      </c>
      <c r="N20" s="341">
        <f t="shared" ref="N20:N112" si="6">I20-D20</f>
        <v>-14.647691999999999</v>
      </c>
      <c r="O20" s="342">
        <f>N20/D20</f>
        <v>-1</v>
      </c>
      <c r="P20" s="341">
        <f t="shared" ref="P20" si="7">K20-F20</f>
        <v>0</v>
      </c>
      <c r="Q20" s="341">
        <f>L20-E20</f>
        <v>0</v>
      </c>
      <c r="R20" s="341">
        <f t="shared" ref="R20" si="8">M20-H20</f>
        <v>0</v>
      </c>
      <c r="S20" s="341">
        <f>K20-F20</f>
        <v>0</v>
      </c>
      <c r="T20" s="341">
        <f>L20-G20</f>
        <v>-14.647691999999999</v>
      </c>
      <c r="U20" s="342">
        <f t="shared" ref="U20:U112" si="9">T20/G20</f>
        <v>-1</v>
      </c>
      <c r="V20" s="341">
        <f t="shared" si="4"/>
        <v>0</v>
      </c>
      <c r="W20" s="341">
        <f t="shared" si="4"/>
        <v>0</v>
      </c>
      <c r="X20" s="338" t="s">
        <v>920</v>
      </c>
    </row>
    <row r="21" spans="1:24" ht="27" customHeight="1" x14ac:dyDescent="0.2">
      <c r="A21" s="339" t="s">
        <v>833</v>
      </c>
      <c r="B21" s="340" t="s">
        <v>834</v>
      </c>
      <c r="C21" s="339" t="s">
        <v>830</v>
      </c>
      <c r="D21" s="341">
        <f t="shared" si="3"/>
        <v>182.78877939494691</v>
      </c>
      <c r="E21" s="341">
        <f t="shared" ref="E21:W21" si="10">E30</f>
        <v>0</v>
      </c>
      <c r="F21" s="341">
        <f t="shared" si="10"/>
        <v>0</v>
      </c>
      <c r="G21" s="341">
        <f t="shared" si="10"/>
        <v>182.78877939494691</v>
      </c>
      <c r="H21" s="341">
        <f t="shared" si="10"/>
        <v>0</v>
      </c>
      <c r="I21" s="341">
        <f t="shared" si="5"/>
        <v>4.6600281599999986</v>
      </c>
      <c r="J21" s="341">
        <f t="shared" si="10"/>
        <v>0</v>
      </c>
      <c r="K21" s="341">
        <f t="shared" si="10"/>
        <v>0</v>
      </c>
      <c r="L21" s="341">
        <f t="shared" si="10"/>
        <v>4.6600281599999986</v>
      </c>
      <c r="M21" s="341">
        <f t="shared" si="10"/>
        <v>0</v>
      </c>
      <c r="N21" s="341">
        <f t="shared" si="6"/>
        <v>-178.12875123494692</v>
      </c>
      <c r="O21" s="342">
        <f t="shared" ref="O21:O112" si="11">N21/D21</f>
        <v>-0.97450593972220145</v>
      </c>
      <c r="P21" s="341">
        <f t="shared" si="10"/>
        <v>0</v>
      </c>
      <c r="Q21" s="341">
        <f t="shared" si="10"/>
        <v>0</v>
      </c>
      <c r="R21" s="341">
        <f t="shared" si="10"/>
        <v>0</v>
      </c>
      <c r="S21" s="341">
        <f t="shared" si="10"/>
        <v>0</v>
      </c>
      <c r="T21" s="341">
        <f>L21-G21</f>
        <v>-178.12875123494692</v>
      </c>
      <c r="U21" s="342">
        <f t="shared" si="9"/>
        <v>-0.97450593972220145</v>
      </c>
      <c r="V21" s="341">
        <f t="shared" si="10"/>
        <v>0</v>
      </c>
      <c r="W21" s="341">
        <f t="shared" si="10"/>
        <v>0</v>
      </c>
      <c r="X21" s="338" t="s">
        <v>920</v>
      </c>
    </row>
    <row r="22" spans="1:24" ht="25.5" customHeight="1" x14ac:dyDescent="0.2">
      <c r="A22" s="339" t="s">
        <v>835</v>
      </c>
      <c r="B22" s="340" t="s">
        <v>836</v>
      </c>
      <c r="C22" s="339" t="s">
        <v>830</v>
      </c>
      <c r="D22" s="341">
        <f t="shared" si="3"/>
        <v>19.830457824000003</v>
      </c>
      <c r="E22" s="341">
        <f>E98</f>
        <v>0</v>
      </c>
      <c r="F22" s="341">
        <f>F98</f>
        <v>0</v>
      </c>
      <c r="G22" s="341">
        <f>G98</f>
        <v>19.830457824000003</v>
      </c>
      <c r="H22" s="341">
        <f>H98</f>
        <v>0</v>
      </c>
      <c r="I22" s="341">
        <f t="shared" si="5"/>
        <v>0</v>
      </c>
      <c r="J22" s="341">
        <f>J98</f>
        <v>0</v>
      </c>
      <c r="K22" s="341">
        <f>K98</f>
        <v>0</v>
      </c>
      <c r="L22" s="341">
        <f>L98</f>
        <v>0</v>
      </c>
      <c r="M22" s="341">
        <f>M98</f>
        <v>0</v>
      </c>
      <c r="N22" s="341">
        <f t="shared" si="6"/>
        <v>-19.830457824000003</v>
      </c>
      <c r="O22" s="342">
        <f t="shared" si="11"/>
        <v>-1</v>
      </c>
      <c r="P22" s="341">
        <f>P98</f>
        <v>0</v>
      </c>
      <c r="Q22" s="341">
        <f>Q98</f>
        <v>0</v>
      </c>
      <c r="R22" s="341">
        <f>R98</f>
        <v>0</v>
      </c>
      <c r="S22" s="341">
        <f>S98</f>
        <v>0</v>
      </c>
      <c r="T22" s="341">
        <f t="shared" ref="T22:T112" si="12">L22-G22</f>
        <v>-19.830457824000003</v>
      </c>
      <c r="U22" s="342">
        <f t="shared" si="9"/>
        <v>-1</v>
      </c>
      <c r="V22" s="341">
        <f>V98</f>
        <v>0</v>
      </c>
      <c r="W22" s="341">
        <f>W98</f>
        <v>0</v>
      </c>
      <c r="X22" s="338" t="s">
        <v>920</v>
      </c>
    </row>
    <row r="23" spans="1:24" ht="22.5" customHeight="1" x14ac:dyDescent="0.2">
      <c r="A23" s="339" t="s">
        <v>837</v>
      </c>
      <c r="B23" s="340" t="s">
        <v>838</v>
      </c>
      <c r="C23" s="339" t="s">
        <v>830</v>
      </c>
      <c r="D23" s="341">
        <f t="shared" si="3"/>
        <v>50.242438381053049</v>
      </c>
      <c r="E23" s="341">
        <f>E112</f>
        <v>0</v>
      </c>
      <c r="F23" s="341">
        <f>F112</f>
        <v>0</v>
      </c>
      <c r="G23" s="341">
        <f>G112</f>
        <v>50.242438381053049</v>
      </c>
      <c r="H23" s="341">
        <f>H112</f>
        <v>0</v>
      </c>
      <c r="I23" s="341">
        <f t="shared" si="5"/>
        <v>0</v>
      </c>
      <c r="J23" s="341">
        <f>J112</f>
        <v>0</v>
      </c>
      <c r="K23" s="341">
        <f>K112</f>
        <v>0</v>
      </c>
      <c r="L23" s="341">
        <f>L112</f>
        <v>0</v>
      </c>
      <c r="M23" s="341">
        <f>M112</f>
        <v>0</v>
      </c>
      <c r="N23" s="341">
        <f t="shared" si="6"/>
        <v>-50.242438381053049</v>
      </c>
      <c r="O23" s="342">
        <f t="shared" si="11"/>
        <v>-1</v>
      </c>
      <c r="P23" s="341">
        <f>P112</f>
        <v>0</v>
      </c>
      <c r="Q23" s="341">
        <f>Q112</f>
        <v>0</v>
      </c>
      <c r="R23" s="341">
        <f>R112</f>
        <v>0</v>
      </c>
      <c r="S23" s="341">
        <f>S112</f>
        <v>0</v>
      </c>
      <c r="T23" s="341">
        <f t="shared" si="12"/>
        <v>-50.242438381053049</v>
      </c>
      <c r="U23" s="342">
        <f t="shared" si="9"/>
        <v>-1</v>
      </c>
      <c r="V23" s="341">
        <f>V112</f>
        <v>0</v>
      </c>
      <c r="W23" s="341">
        <f>W112</f>
        <v>0</v>
      </c>
      <c r="X23" s="338" t="s">
        <v>920</v>
      </c>
    </row>
    <row r="24" spans="1:24" ht="20.25" customHeight="1" x14ac:dyDescent="0.2">
      <c r="A24" s="339">
        <v>1</v>
      </c>
      <c r="B24" s="340" t="s">
        <v>854</v>
      </c>
      <c r="C24" s="339" t="s">
        <v>830</v>
      </c>
      <c r="D24" s="341"/>
      <c r="E24" s="341"/>
      <c r="F24" s="341"/>
      <c r="G24" s="344"/>
      <c r="H24" s="341"/>
      <c r="I24" s="341"/>
      <c r="J24" s="341"/>
      <c r="K24" s="341"/>
      <c r="L24" s="345"/>
      <c r="M24" s="346"/>
      <c r="N24" s="346"/>
      <c r="O24" s="346"/>
      <c r="P24" s="346"/>
      <c r="Q24" s="346"/>
      <c r="R24" s="346"/>
      <c r="S24" s="346"/>
      <c r="T24" s="346"/>
      <c r="U24" s="346"/>
      <c r="V24" s="346"/>
      <c r="W24" s="346"/>
      <c r="X24" s="338"/>
    </row>
    <row r="25" spans="1:24" ht="18.75" customHeight="1" x14ac:dyDescent="0.2">
      <c r="A25" s="339" t="s">
        <v>84</v>
      </c>
      <c r="B25" s="340" t="s">
        <v>839</v>
      </c>
      <c r="C25" s="339" t="s">
        <v>830</v>
      </c>
      <c r="D25" s="341">
        <f t="shared" si="3"/>
        <v>14.647691999999999</v>
      </c>
      <c r="E25" s="341">
        <v>0</v>
      </c>
      <c r="F25" s="341">
        <v>0</v>
      </c>
      <c r="G25" s="341">
        <v>14.647691999999999</v>
      </c>
      <c r="H25" s="341">
        <v>0</v>
      </c>
      <c r="I25" s="341">
        <f t="shared" si="5"/>
        <v>0</v>
      </c>
      <c r="J25" s="341">
        <v>0</v>
      </c>
      <c r="K25" s="341">
        <v>0</v>
      </c>
      <c r="L25" s="341">
        <v>0</v>
      </c>
      <c r="M25" s="341">
        <v>0</v>
      </c>
      <c r="N25" s="341">
        <f t="shared" ref="N24:N29" si="13">I25-D25</f>
        <v>-14.647691999999999</v>
      </c>
      <c r="O25" s="342">
        <f t="shared" ref="O25:O28" si="14">N25/D25</f>
        <v>-1</v>
      </c>
      <c r="P25" s="341">
        <f t="shared" ref="P25:S25" si="15">P114</f>
        <v>0</v>
      </c>
      <c r="Q25" s="341">
        <f t="shared" si="15"/>
        <v>0</v>
      </c>
      <c r="R25" s="341">
        <f t="shared" si="15"/>
        <v>0</v>
      </c>
      <c r="S25" s="341">
        <f t="shared" si="15"/>
        <v>0</v>
      </c>
      <c r="T25" s="341">
        <f t="shared" ref="T24:T29" si="16">L25-G25</f>
        <v>-14.647691999999999</v>
      </c>
      <c r="U25" s="342">
        <f t="shared" ref="U25:U28" si="17">T25/G25</f>
        <v>-1</v>
      </c>
      <c r="V25" s="341">
        <f t="shared" ref="V25:W25" si="18">V114</f>
        <v>0</v>
      </c>
      <c r="W25" s="341">
        <f t="shared" si="18"/>
        <v>0</v>
      </c>
      <c r="X25" s="338" t="s">
        <v>920</v>
      </c>
    </row>
    <row r="26" spans="1:24" ht="27" customHeight="1" x14ac:dyDescent="0.2">
      <c r="A26" s="339" t="s">
        <v>86</v>
      </c>
      <c r="B26" s="340" t="s">
        <v>840</v>
      </c>
      <c r="C26" s="339" t="s">
        <v>830</v>
      </c>
      <c r="D26" s="341">
        <f t="shared" si="3"/>
        <v>14.647691999999999</v>
      </c>
      <c r="E26" s="347">
        <v>0</v>
      </c>
      <c r="F26" s="347">
        <v>0</v>
      </c>
      <c r="G26" s="347">
        <v>14.647691999999999</v>
      </c>
      <c r="H26" s="347">
        <v>0</v>
      </c>
      <c r="I26" s="341">
        <f t="shared" si="5"/>
        <v>0</v>
      </c>
      <c r="J26" s="347">
        <v>0</v>
      </c>
      <c r="K26" s="347">
        <v>0</v>
      </c>
      <c r="L26" s="347">
        <v>0</v>
      </c>
      <c r="M26" s="347">
        <v>0</v>
      </c>
      <c r="N26" s="341">
        <f t="shared" si="13"/>
        <v>-14.647691999999999</v>
      </c>
      <c r="O26" s="342">
        <f t="shared" si="14"/>
        <v>-1</v>
      </c>
      <c r="P26" s="341">
        <f t="shared" ref="P26:S26" si="19">P115</f>
        <v>0</v>
      </c>
      <c r="Q26" s="341">
        <f t="shared" si="19"/>
        <v>0</v>
      </c>
      <c r="R26" s="341">
        <f t="shared" si="19"/>
        <v>0</v>
      </c>
      <c r="S26" s="341">
        <f t="shared" si="19"/>
        <v>0</v>
      </c>
      <c r="T26" s="341">
        <f t="shared" si="16"/>
        <v>-14.647691999999999</v>
      </c>
      <c r="U26" s="342">
        <f t="shared" si="17"/>
        <v>-1</v>
      </c>
      <c r="V26" s="341">
        <f t="shared" ref="V26:W26" si="20">V115</f>
        <v>0</v>
      </c>
      <c r="W26" s="341">
        <f t="shared" si="20"/>
        <v>0</v>
      </c>
      <c r="X26" s="338" t="s">
        <v>920</v>
      </c>
    </row>
    <row r="27" spans="1:24" ht="26.25" customHeight="1" x14ac:dyDescent="0.2">
      <c r="A27" s="339" t="s">
        <v>87</v>
      </c>
      <c r="B27" s="340" t="s">
        <v>841</v>
      </c>
      <c r="C27" s="339" t="s">
        <v>830</v>
      </c>
      <c r="D27" s="341">
        <f t="shared" si="3"/>
        <v>10.684811999999999</v>
      </c>
      <c r="E27" s="341">
        <v>0</v>
      </c>
      <c r="F27" s="341">
        <v>0</v>
      </c>
      <c r="G27" s="341">
        <v>10.684811999999999</v>
      </c>
      <c r="H27" s="341">
        <v>0</v>
      </c>
      <c r="I27" s="341">
        <f t="shared" si="5"/>
        <v>0</v>
      </c>
      <c r="J27" s="341">
        <v>0</v>
      </c>
      <c r="K27" s="341">
        <v>0</v>
      </c>
      <c r="L27" s="341">
        <v>0</v>
      </c>
      <c r="M27" s="341">
        <v>0</v>
      </c>
      <c r="N27" s="341">
        <f t="shared" si="13"/>
        <v>-10.684811999999999</v>
      </c>
      <c r="O27" s="342">
        <f t="shared" si="14"/>
        <v>-1</v>
      </c>
      <c r="P27" s="341">
        <f t="shared" ref="P27:S27" si="21">P116</f>
        <v>0</v>
      </c>
      <c r="Q27" s="341">
        <f t="shared" si="21"/>
        <v>0</v>
      </c>
      <c r="R27" s="341">
        <f t="shared" si="21"/>
        <v>0</v>
      </c>
      <c r="S27" s="341">
        <f t="shared" si="21"/>
        <v>0</v>
      </c>
      <c r="T27" s="341">
        <f t="shared" si="16"/>
        <v>-10.684811999999999</v>
      </c>
      <c r="U27" s="342">
        <f t="shared" si="17"/>
        <v>-1</v>
      </c>
      <c r="V27" s="341">
        <f t="shared" ref="V27:W27" si="22">V116</f>
        <v>0</v>
      </c>
      <c r="W27" s="341">
        <f t="shared" si="22"/>
        <v>0</v>
      </c>
      <c r="X27" s="338" t="s">
        <v>920</v>
      </c>
    </row>
    <row r="28" spans="1:24" ht="26.25" customHeight="1" x14ac:dyDescent="0.2">
      <c r="A28" s="339" t="s">
        <v>89</v>
      </c>
      <c r="B28" s="340" t="s">
        <v>842</v>
      </c>
      <c r="C28" s="339" t="s">
        <v>830</v>
      </c>
      <c r="D28" s="341">
        <f t="shared" si="3"/>
        <v>3.9628799999999997</v>
      </c>
      <c r="E28" s="341">
        <v>0</v>
      </c>
      <c r="F28" s="341">
        <v>0</v>
      </c>
      <c r="G28" s="341">
        <v>3.9628799999999997</v>
      </c>
      <c r="H28" s="341">
        <v>0</v>
      </c>
      <c r="I28" s="341">
        <f t="shared" si="5"/>
        <v>0</v>
      </c>
      <c r="J28" s="341">
        <v>0</v>
      </c>
      <c r="K28" s="341">
        <v>0</v>
      </c>
      <c r="L28" s="341">
        <v>0</v>
      </c>
      <c r="M28" s="341">
        <v>0</v>
      </c>
      <c r="N28" s="341">
        <f t="shared" si="13"/>
        <v>-3.9628799999999997</v>
      </c>
      <c r="O28" s="342">
        <f t="shared" si="14"/>
        <v>-1</v>
      </c>
      <c r="P28" s="341">
        <f t="shared" ref="P28:S28" si="23">P117</f>
        <v>0</v>
      </c>
      <c r="Q28" s="341">
        <f t="shared" si="23"/>
        <v>0</v>
      </c>
      <c r="R28" s="341">
        <f t="shared" si="23"/>
        <v>0</v>
      </c>
      <c r="S28" s="341">
        <f t="shared" si="23"/>
        <v>0</v>
      </c>
      <c r="T28" s="341">
        <f t="shared" si="16"/>
        <v>-3.9628799999999997</v>
      </c>
      <c r="U28" s="342">
        <f t="shared" si="17"/>
        <v>-1</v>
      </c>
      <c r="V28" s="341">
        <f t="shared" ref="V28:W28" si="24">V117</f>
        <v>0</v>
      </c>
      <c r="W28" s="341">
        <f t="shared" si="24"/>
        <v>0</v>
      </c>
      <c r="X28" s="338" t="s">
        <v>920</v>
      </c>
    </row>
    <row r="29" spans="1:24" ht="30" customHeight="1" x14ac:dyDescent="0.2">
      <c r="A29" s="339" t="s">
        <v>91</v>
      </c>
      <c r="B29" s="340" t="s">
        <v>843</v>
      </c>
      <c r="C29" s="339" t="s">
        <v>830</v>
      </c>
      <c r="D29" s="341">
        <f t="shared" si="3"/>
        <v>0</v>
      </c>
      <c r="E29" s="341">
        <v>0</v>
      </c>
      <c r="F29" s="341">
        <v>0</v>
      </c>
      <c r="G29" s="341">
        <v>0</v>
      </c>
      <c r="H29" s="341">
        <v>0</v>
      </c>
      <c r="I29" s="341">
        <f t="shared" si="5"/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f t="shared" si="13"/>
        <v>0</v>
      </c>
      <c r="O29" s="342">
        <v>0</v>
      </c>
      <c r="P29" s="341">
        <f t="shared" ref="P29:S29" si="25">P118</f>
        <v>0</v>
      </c>
      <c r="Q29" s="341">
        <f t="shared" si="25"/>
        <v>0</v>
      </c>
      <c r="R29" s="341">
        <f t="shared" si="25"/>
        <v>0</v>
      </c>
      <c r="S29" s="341">
        <f t="shared" si="25"/>
        <v>0</v>
      </c>
      <c r="T29" s="341">
        <f t="shared" si="16"/>
        <v>0</v>
      </c>
      <c r="U29" s="342">
        <v>0</v>
      </c>
      <c r="V29" s="341">
        <f t="shared" ref="V29:W29" si="26">V118</f>
        <v>0</v>
      </c>
      <c r="W29" s="341">
        <f t="shared" si="26"/>
        <v>0</v>
      </c>
      <c r="X29" s="338"/>
    </row>
    <row r="30" spans="1:24" ht="25.5" customHeight="1" x14ac:dyDescent="0.2">
      <c r="A30" s="339" t="s">
        <v>102</v>
      </c>
      <c r="B30" s="340" t="s">
        <v>844</v>
      </c>
      <c r="C30" s="339" t="s">
        <v>830</v>
      </c>
      <c r="D30" s="347">
        <f>D31+D70+D91</f>
        <v>182.78877939494691</v>
      </c>
      <c r="E30" s="347">
        <f t="shared" ref="E30:M30" si="27">E31+E70+E91</f>
        <v>0</v>
      </c>
      <c r="F30" s="347">
        <f t="shared" si="27"/>
        <v>0</v>
      </c>
      <c r="G30" s="347">
        <f t="shared" si="27"/>
        <v>182.78877939494691</v>
      </c>
      <c r="H30" s="347">
        <f t="shared" si="27"/>
        <v>0</v>
      </c>
      <c r="I30" s="347">
        <f t="shared" si="27"/>
        <v>4.6600281599999986</v>
      </c>
      <c r="J30" s="347">
        <f t="shared" si="27"/>
        <v>0</v>
      </c>
      <c r="K30" s="347">
        <f t="shared" si="27"/>
        <v>0</v>
      </c>
      <c r="L30" s="347">
        <f t="shared" si="27"/>
        <v>4.6600281599999986</v>
      </c>
      <c r="M30" s="347">
        <f t="shared" si="27"/>
        <v>0</v>
      </c>
      <c r="N30" s="341">
        <f t="shared" si="6"/>
        <v>-178.12875123494692</v>
      </c>
      <c r="O30" s="342">
        <f t="shared" si="11"/>
        <v>-0.97450593972220145</v>
      </c>
      <c r="P30" s="347">
        <f>P31+P70+P91</f>
        <v>0</v>
      </c>
      <c r="Q30" s="347">
        <f>Q31+Q70+Q91</f>
        <v>0</v>
      </c>
      <c r="R30" s="347">
        <f>R31+R70+R91</f>
        <v>0</v>
      </c>
      <c r="S30" s="347">
        <f>S31+S70+S91</f>
        <v>0</v>
      </c>
      <c r="T30" s="341">
        <f t="shared" si="12"/>
        <v>-178.12875123494692</v>
      </c>
      <c r="U30" s="342">
        <f t="shared" si="9"/>
        <v>-0.97450593972220145</v>
      </c>
      <c r="V30" s="347">
        <f>V31+V70+V91</f>
        <v>0</v>
      </c>
      <c r="W30" s="347">
        <f>W31+W70+W91</f>
        <v>0</v>
      </c>
      <c r="X30" s="338" t="s">
        <v>920</v>
      </c>
    </row>
    <row r="31" spans="1:24" ht="27.75" customHeight="1" x14ac:dyDescent="0.2">
      <c r="A31" s="339" t="s">
        <v>103</v>
      </c>
      <c r="B31" s="340" t="s">
        <v>845</v>
      </c>
      <c r="C31" s="339" t="s">
        <v>830</v>
      </c>
      <c r="D31" s="347">
        <f>D32+D67</f>
        <v>39.336097295999998</v>
      </c>
      <c r="E31" s="347">
        <f t="shared" ref="E31:M31" si="28">E32+E67</f>
        <v>0</v>
      </c>
      <c r="F31" s="347">
        <f t="shared" si="28"/>
        <v>0</v>
      </c>
      <c r="G31" s="347">
        <f t="shared" si="28"/>
        <v>39.336097295999998</v>
      </c>
      <c r="H31" s="347">
        <f t="shared" si="28"/>
        <v>0</v>
      </c>
      <c r="I31" s="347">
        <f t="shared" si="28"/>
        <v>0</v>
      </c>
      <c r="J31" s="347">
        <f t="shared" si="28"/>
        <v>0</v>
      </c>
      <c r="K31" s="347">
        <f t="shared" si="28"/>
        <v>0</v>
      </c>
      <c r="L31" s="347">
        <f t="shared" si="28"/>
        <v>0</v>
      </c>
      <c r="M31" s="347">
        <f t="shared" si="28"/>
        <v>0</v>
      </c>
      <c r="N31" s="341">
        <f t="shared" si="6"/>
        <v>-39.336097295999998</v>
      </c>
      <c r="O31" s="342">
        <f t="shared" si="11"/>
        <v>-1</v>
      </c>
      <c r="P31" s="347">
        <f>P32+P67</f>
        <v>0</v>
      </c>
      <c r="Q31" s="347">
        <f>Q32+Q67</f>
        <v>0</v>
      </c>
      <c r="R31" s="347">
        <f>R32+R67</f>
        <v>0</v>
      </c>
      <c r="S31" s="347">
        <f>S32+S67</f>
        <v>0</v>
      </c>
      <c r="T31" s="341">
        <f t="shared" si="12"/>
        <v>-39.336097295999998</v>
      </c>
      <c r="U31" s="342">
        <f t="shared" si="9"/>
        <v>-1</v>
      </c>
      <c r="V31" s="347">
        <f>V32+V67</f>
        <v>0</v>
      </c>
      <c r="W31" s="347">
        <f>W32+W67</f>
        <v>0</v>
      </c>
      <c r="X31" s="338" t="s">
        <v>920</v>
      </c>
    </row>
    <row r="32" spans="1:24" ht="24" customHeight="1" x14ac:dyDescent="0.2">
      <c r="A32" s="339" t="s">
        <v>104</v>
      </c>
      <c r="B32" s="340" t="s">
        <v>846</v>
      </c>
      <c r="C32" s="339" t="s">
        <v>830</v>
      </c>
      <c r="D32" s="341">
        <f>SUM(D33:D66)</f>
        <v>35.690217828000002</v>
      </c>
      <c r="E32" s="341">
        <f t="shared" ref="E32:M32" si="29">SUM(E33:E66)</f>
        <v>0</v>
      </c>
      <c r="F32" s="341">
        <f t="shared" si="29"/>
        <v>0</v>
      </c>
      <c r="G32" s="341">
        <f t="shared" si="29"/>
        <v>35.690217828000002</v>
      </c>
      <c r="H32" s="341">
        <f t="shared" si="29"/>
        <v>0</v>
      </c>
      <c r="I32" s="341">
        <f t="shared" si="29"/>
        <v>0</v>
      </c>
      <c r="J32" s="341">
        <f t="shared" si="29"/>
        <v>0</v>
      </c>
      <c r="K32" s="341">
        <f t="shared" si="29"/>
        <v>0</v>
      </c>
      <c r="L32" s="341">
        <f t="shared" si="29"/>
        <v>0</v>
      </c>
      <c r="M32" s="341">
        <f t="shared" si="29"/>
        <v>0</v>
      </c>
      <c r="N32" s="341">
        <f t="shared" si="6"/>
        <v>-35.690217828000002</v>
      </c>
      <c r="O32" s="342">
        <f t="shared" si="11"/>
        <v>-1</v>
      </c>
      <c r="P32" s="341">
        <v>0</v>
      </c>
      <c r="Q32" s="341">
        <v>0</v>
      </c>
      <c r="R32" s="341">
        <v>0</v>
      </c>
      <c r="S32" s="341">
        <v>0</v>
      </c>
      <c r="T32" s="341">
        <f t="shared" si="12"/>
        <v>-35.690217828000002</v>
      </c>
      <c r="U32" s="342">
        <f t="shared" si="9"/>
        <v>-1</v>
      </c>
      <c r="V32" s="341">
        <v>0</v>
      </c>
      <c r="W32" s="341">
        <v>0</v>
      </c>
      <c r="X32" s="338" t="s">
        <v>920</v>
      </c>
    </row>
    <row r="33" spans="1:24" ht="30" customHeight="1" x14ac:dyDescent="0.2">
      <c r="A33" s="348" t="s">
        <v>719</v>
      </c>
      <c r="B33" s="349" t="s">
        <v>930</v>
      </c>
      <c r="C33" s="350" t="s">
        <v>931</v>
      </c>
      <c r="D33" s="351">
        <f>E33+F33+G33+H33</f>
        <v>2.1758823239999998</v>
      </c>
      <c r="E33" s="351">
        <v>0</v>
      </c>
      <c r="F33" s="351">
        <v>0</v>
      </c>
      <c r="G33" s="351">
        <v>2.1758823239999998</v>
      </c>
      <c r="H33" s="351">
        <v>0</v>
      </c>
      <c r="I33" s="351">
        <f>J33+K33+L33+M33</f>
        <v>0</v>
      </c>
      <c r="J33" s="352">
        <v>0</v>
      </c>
      <c r="K33" s="352">
        <v>0</v>
      </c>
      <c r="L33" s="352">
        <v>0</v>
      </c>
      <c r="M33" s="352">
        <v>0</v>
      </c>
      <c r="N33" s="353">
        <f t="shared" si="6"/>
        <v>-2.1758823239999998</v>
      </c>
      <c r="O33" s="354">
        <f t="shared" si="11"/>
        <v>-1</v>
      </c>
      <c r="P33" s="351">
        <v>0</v>
      </c>
      <c r="Q33" s="351">
        <v>0</v>
      </c>
      <c r="R33" s="351">
        <v>0</v>
      </c>
      <c r="S33" s="351">
        <v>0</v>
      </c>
      <c r="T33" s="353">
        <f t="shared" si="12"/>
        <v>-2.1758823239999998</v>
      </c>
      <c r="U33" s="354">
        <f t="shared" si="9"/>
        <v>-1</v>
      </c>
      <c r="V33" s="351">
        <v>0</v>
      </c>
      <c r="W33" s="351">
        <v>0</v>
      </c>
      <c r="X33" s="338" t="s">
        <v>920</v>
      </c>
    </row>
    <row r="34" spans="1:24" ht="19.5" customHeight="1" x14ac:dyDescent="0.2">
      <c r="A34" s="348" t="s">
        <v>720</v>
      </c>
      <c r="B34" s="349" t="s">
        <v>932</v>
      </c>
      <c r="C34" s="350" t="s">
        <v>933</v>
      </c>
      <c r="D34" s="351">
        <f t="shared" ref="D34:D68" si="30">E34+F34+G34+H34</f>
        <v>2.5412637600000001</v>
      </c>
      <c r="E34" s="351">
        <v>0</v>
      </c>
      <c r="F34" s="351">
        <v>0</v>
      </c>
      <c r="G34" s="351">
        <v>2.5412637600000001</v>
      </c>
      <c r="H34" s="351">
        <v>0</v>
      </c>
      <c r="I34" s="351">
        <f t="shared" ref="I34:I66" si="31">J34+K34+L34+M34</f>
        <v>0</v>
      </c>
      <c r="J34" s="352">
        <v>0</v>
      </c>
      <c r="K34" s="352">
        <v>0</v>
      </c>
      <c r="L34" s="352">
        <v>0</v>
      </c>
      <c r="M34" s="352">
        <v>0</v>
      </c>
      <c r="N34" s="353">
        <f t="shared" si="6"/>
        <v>-2.5412637600000001</v>
      </c>
      <c r="O34" s="354">
        <f t="shared" si="11"/>
        <v>-1</v>
      </c>
      <c r="P34" s="351">
        <v>0</v>
      </c>
      <c r="Q34" s="351">
        <v>0</v>
      </c>
      <c r="R34" s="351">
        <v>0</v>
      </c>
      <c r="S34" s="351">
        <v>0</v>
      </c>
      <c r="T34" s="353">
        <f t="shared" si="12"/>
        <v>-2.5412637600000001</v>
      </c>
      <c r="U34" s="354">
        <f t="shared" si="9"/>
        <v>-1</v>
      </c>
      <c r="V34" s="351">
        <v>0</v>
      </c>
      <c r="W34" s="351">
        <v>0</v>
      </c>
      <c r="X34" s="338" t="s">
        <v>920</v>
      </c>
    </row>
    <row r="35" spans="1:24" ht="19.5" customHeight="1" x14ac:dyDescent="0.2">
      <c r="A35" s="348" t="s">
        <v>721</v>
      </c>
      <c r="B35" s="349" t="s">
        <v>934</v>
      </c>
      <c r="C35" s="350" t="s">
        <v>935</v>
      </c>
      <c r="D35" s="351">
        <f t="shared" si="30"/>
        <v>2.1077534280000001</v>
      </c>
      <c r="E35" s="351">
        <v>0</v>
      </c>
      <c r="F35" s="351">
        <v>0</v>
      </c>
      <c r="G35" s="351">
        <v>2.1077534280000001</v>
      </c>
      <c r="H35" s="351">
        <v>0</v>
      </c>
      <c r="I35" s="351">
        <f t="shared" si="31"/>
        <v>0</v>
      </c>
      <c r="J35" s="352">
        <v>0</v>
      </c>
      <c r="K35" s="352">
        <v>0</v>
      </c>
      <c r="L35" s="352">
        <v>0</v>
      </c>
      <c r="M35" s="352">
        <v>0</v>
      </c>
      <c r="N35" s="353">
        <f t="shared" si="6"/>
        <v>-2.1077534280000001</v>
      </c>
      <c r="O35" s="354">
        <f t="shared" si="11"/>
        <v>-1</v>
      </c>
      <c r="P35" s="351">
        <v>0</v>
      </c>
      <c r="Q35" s="351">
        <v>0</v>
      </c>
      <c r="R35" s="351">
        <v>0</v>
      </c>
      <c r="S35" s="351">
        <v>0</v>
      </c>
      <c r="T35" s="353">
        <f t="shared" si="12"/>
        <v>-2.1077534280000001</v>
      </c>
      <c r="U35" s="354">
        <f t="shared" si="9"/>
        <v>-1</v>
      </c>
      <c r="V35" s="351">
        <v>0</v>
      </c>
      <c r="W35" s="351">
        <v>0</v>
      </c>
      <c r="X35" s="338" t="s">
        <v>920</v>
      </c>
    </row>
    <row r="36" spans="1:24" ht="19.5" customHeight="1" x14ac:dyDescent="0.2">
      <c r="A36" s="348" t="s">
        <v>861</v>
      </c>
      <c r="B36" s="349" t="s">
        <v>936</v>
      </c>
      <c r="C36" s="350" t="s">
        <v>937</v>
      </c>
      <c r="D36" s="351">
        <f t="shared" si="30"/>
        <v>2.5412457720000003</v>
      </c>
      <c r="E36" s="351">
        <v>0</v>
      </c>
      <c r="F36" s="351">
        <v>0</v>
      </c>
      <c r="G36" s="351">
        <v>2.5412457720000003</v>
      </c>
      <c r="H36" s="351">
        <v>0</v>
      </c>
      <c r="I36" s="351">
        <f t="shared" si="31"/>
        <v>0</v>
      </c>
      <c r="J36" s="352">
        <v>0</v>
      </c>
      <c r="K36" s="352">
        <v>0</v>
      </c>
      <c r="L36" s="352">
        <v>0</v>
      </c>
      <c r="M36" s="352">
        <v>0</v>
      </c>
      <c r="N36" s="353">
        <f t="shared" si="6"/>
        <v>-2.5412457720000003</v>
      </c>
      <c r="O36" s="354">
        <f t="shared" si="11"/>
        <v>-1</v>
      </c>
      <c r="P36" s="351">
        <v>0</v>
      </c>
      <c r="Q36" s="351">
        <v>0</v>
      </c>
      <c r="R36" s="351">
        <v>0</v>
      </c>
      <c r="S36" s="351">
        <v>0</v>
      </c>
      <c r="T36" s="353">
        <f t="shared" si="12"/>
        <v>-2.5412457720000003</v>
      </c>
      <c r="U36" s="354">
        <f t="shared" si="9"/>
        <v>-1</v>
      </c>
      <c r="V36" s="351">
        <v>0</v>
      </c>
      <c r="W36" s="351">
        <v>0</v>
      </c>
      <c r="X36" s="338" t="s">
        <v>920</v>
      </c>
    </row>
    <row r="37" spans="1:24" ht="19.5" customHeight="1" x14ac:dyDescent="0.2">
      <c r="A37" s="348" t="s">
        <v>862</v>
      </c>
      <c r="B37" s="349" t="s">
        <v>938</v>
      </c>
      <c r="C37" s="350" t="s">
        <v>939</v>
      </c>
      <c r="D37" s="351">
        <f t="shared" si="30"/>
        <v>2.5481180399999999</v>
      </c>
      <c r="E37" s="351">
        <v>0</v>
      </c>
      <c r="F37" s="351">
        <v>0</v>
      </c>
      <c r="G37" s="351">
        <v>2.5481180399999999</v>
      </c>
      <c r="H37" s="351">
        <v>0</v>
      </c>
      <c r="I37" s="351">
        <f t="shared" si="31"/>
        <v>0</v>
      </c>
      <c r="J37" s="352">
        <v>0</v>
      </c>
      <c r="K37" s="352">
        <v>0</v>
      </c>
      <c r="L37" s="352">
        <v>0</v>
      </c>
      <c r="M37" s="352">
        <v>0</v>
      </c>
      <c r="N37" s="353">
        <f t="shared" si="6"/>
        <v>-2.5481180399999999</v>
      </c>
      <c r="O37" s="354">
        <f t="shared" si="11"/>
        <v>-1</v>
      </c>
      <c r="P37" s="351">
        <v>0</v>
      </c>
      <c r="Q37" s="351">
        <v>0</v>
      </c>
      <c r="R37" s="351">
        <v>0</v>
      </c>
      <c r="S37" s="351">
        <v>0</v>
      </c>
      <c r="T37" s="353">
        <f t="shared" si="12"/>
        <v>-2.5481180399999999</v>
      </c>
      <c r="U37" s="354">
        <f t="shared" si="9"/>
        <v>-1</v>
      </c>
      <c r="V37" s="351">
        <v>0</v>
      </c>
      <c r="W37" s="351">
        <v>0</v>
      </c>
      <c r="X37" s="338" t="s">
        <v>920</v>
      </c>
    </row>
    <row r="38" spans="1:24" ht="19.5" customHeight="1" x14ac:dyDescent="0.2">
      <c r="A38" s="348" t="s">
        <v>863</v>
      </c>
      <c r="B38" s="349" t="s">
        <v>940</v>
      </c>
      <c r="C38" s="350" t="s">
        <v>941</v>
      </c>
      <c r="D38" s="351">
        <f t="shared" si="30"/>
        <v>2.23298424</v>
      </c>
      <c r="E38" s="351">
        <v>0</v>
      </c>
      <c r="F38" s="351">
        <v>0</v>
      </c>
      <c r="G38" s="351">
        <v>2.23298424</v>
      </c>
      <c r="H38" s="351">
        <v>0</v>
      </c>
      <c r="I38" s="351">
        <f t="shared" si="31"/>
        <v>0</v>
      </c>
      <c r="J38" s="352">
        <v>0</v>
      </c>
      <c r="K38" s="352">
        <v>0</v>
      </c>
      <c r="L38" s="352">
        <v>0</v>
      </c>
      <c r="M38" s="352">
        <v>0</v>
      </c>
      <c r="N38" s="353">
        <f t="shared" si="6"/>
        <v>-2.23298424</v>
      </c>
      <c r="O38" s="354">
        <f t="shared" si="11"/>
        <v>-1</v>
      </c>
      <c r="P38" s="351">
        <v>0</v>
      </c>
      <c r="Q38" s="351">
        <v>0</v>
      </c>
      <c r="R38" s="351">
        <v>0</v>
      </c>
      <c r="S38" s="351">
        <v>0</v>
      </c>
      <c r="T38" s="353">
        <f t="shared" si="12"/>
        <v>-2.23298424</v>
      </c>
      <c r="U38" s="354">
        <f t="shared" si="9"/>
        <v>-1</v>
      </c>
      <c r="V38" s="351">
        <v>0</v>
      </c>
      <c r="W38" s="351">
        <v>0</v>
      </c>
      <c r="X38" s="338" t="s">
        <v>920</v>
      </c>
    </row>
    <row r="39" spans="1:24" ht="19.5" customHeight="1" x14ac:dyDescent="0.2">
      <c r="A39" s="348" t="s">
        <v>864</v>
      </c>
      <c r="B39" s="349" t="s">
        <v>942</v>
      </c>
      <c r="C39" s="350" t="s">
        <v>943</v>
      </c>
      <c r="D39" s="351">
        <f t="shared" si="30"/>
        <v>1.8676027799999999</v>
      </c>
      <c r="E39" s="351">
        <v>0</v>
      </c>
      <c r="F39" s="351">
        <v>0</v>
      </c>
      <c r="G39" s="351">
        <v>1.8676027799999999</v>
      </c>
      <c r="H39" s="351">
        <v>0</v>
      </c>
      <c r="I39" s="351">
        <f t="shared" si="31"/>
        <v>0</v>
      </c>
      <c r="J39" s="352">
        <v>0</v>
      </c>
      <c r="K39" s="352">
        <v>0</v>
      </c>
      <c r="L39" s="352">
        <v>0</v>
      </c>
      <c r="M39" s="352">
        <v>0</v>
      </c>
      <c r="N39" s="353">
        <f t="shared" si="6"/>
        <v>-1.8676027799999999</v>
      </c>
      <c r="O39" s="354">
        <f t="shared" si="11"/>
        <v>-1</v>
      </c>
      <c r="P39" s="351">
        <v>0</v>
      </c>
      <c r="Q39" s="351">
        <v>0</v>
      </c>
      <c r="R39" s="351">
        <v>0</v>
      </c>
      <c r="S39" s="351">
        <v>0</v>
      </c>
      <c r="T39" s="353">
        <f t="shared" si="12"/>
        <v>-1.8676027799999999</v>
      </c>
      <c r="U39" s="354">
        <f t="shared" si="9"/>
        <v>-1</v>
      </c>
      <c r="V39" s="351">
        <v>0</v>
      </c>
      <c r="W39" s="351">
        <v>0</v>
      </c>
      <c r="X39" s="338" t="s">
        <v>920</v>
      </c>
    </row>
    <row r="40" spans="1:24" ht="19.5" customHeight="1" x14ac:dyDescent="0.2">
      <c r="A40" s="348" t="s">
        <v>865</v>
      </c>
      <c r="B40" s="349" t="s">
        <v>944</v>
      </c>
      <c r="C40" s="350" t="s">
        <v>945</v>
      </c>
      <c r="D40" s="351">
        <f t="shared" si="30"/>
        <v>2.0304359280000002</v>
      </c>
      <c r="E40" s="351">
        <v>0</v>
      </c>
      <c r="F40" s="351">
        <v>0</v>
      </c>
      <c r="G40" s="351">
        <v>2.0304359280000002</v>
      </c>
      <c r="H40" s="351">
        <v>0</v>
      </c>
      <c r="I40" s="351">
        <f t="shared" si="31"/>
        <v>0</v>
      </c>
      <c r="J40" s="352">
        <v>0</v>
      </c>
      <c r="K40" s="352">
        <v>0</v>
      </c>
      <c r="L40" s="352">
        <v>0</v>
      </c>
      <c r="M40" s="352">
        <v>0</v>
      </c>
      <c r="N40" s="353">
        <f t="shared" si="6"/>
        <v>-2.0304359280000002</v>
      </c>
      <c r="O40" s="354">
        <f t="shared" si="11"/>
        <v>-1</v>
      </c>
      <c r="P40" s="351">
        <v>0</v>
      </c>
      <c r="Q40" s="351">
        <v>0</v>
      </c>
      <c r="R40" s="351">
        <v>0</v>
      </c>
      <c r="S40" s="351">
        <v>0</v>
      </c>
      <c r="T40" s="353">
        <f t="shared" si="12"/>
        <v>-2.0304359280000002</v>
      </c>
      <c r="U40" s="354">
        <f t="shared" si="9"/>
        <v>-1</v>
      </c>
      <c r="V40" s="351">
        <v>0</v>
      </c>
      <c r="W40" s="351">
        <v>0</v>
      </c>
      <c r="X40" s="338" t="s">
        <v>920</v>
      </c>
    </row>
    <row r="41" spans="1:24" ht="19.5" customHeight="1" x14ac:dyDescent="0.2">
      <c r="A41" s="348" t="s">
        <v>866</v>
      </c>
      <c r="B41" s="349" t="s">
        <v>946</v>
      </c>
      <c r="C41" s="350" t="s">
        <v>947</v>
      </c>
      <c r="D41" s="351">
        <f t="shared" si="30"/>
        <v>0.56681847600000002</v>
      </c>
      <c r="E41" s="351">
        <v>0</v>
      </c>
      <c r="F41" s="351">
        <v>0</v>
      </c>
      <c r="G41" s="351">
        <v>0.56681847600000002</v>
      </c>
      <c r="H41" s="351">
        <v>0</v>
      </c>
      <c r="I41" s="351">
        <f t="shared" si="31"/>
        <v>0</v>
      </c>
      <c r="J41" s="352">
        <v>0</v>
      </c>
      <c r="K41" s="352">
        <v>0</v>
      </c>
      <c r="L41" s="352">
        <v>0</v>
      </c>
      <c r="M41" s="352">
        <v>0</v>
      </c>
      <c r="N41" s="353">
        <f t="shared" si="6"/>
        <v>-0.56681847600000002</v>
      </c>
      <c r="O41" s="354">
        <f t="shared" si="11"/>
        <v>-1</v>
      </c>
      <c r="P41" s="351">
        <v>0</v>
      </c>
      <c r="Q41" s="351">
        <v>0</v>
      </c>
      <c r="R41" s="351">
        <v>0</v>
      </c>
      <c r="S41" s="351">
        <v>0</v>
      </c>
      <c r="T41" s="353">
        <f t="shared" si="12"/>
        <v>-0.56681847600000002</v>
      </c>
      <c r="U41" s="354">
        <f t="shared" si="9"/>
        <v>-1</v>
      </c>
      <c r="V41" s="351">
        <v>0</v>
      </c>
      <c r="W41" s="351">
        <v>0</v>
      </c>
      <c r="X41" s="338" t="s">
        <v>920</v>
      </c>
    </row>
    <row r="42" spans="1:24" ht="19.5" customHeight="1" x14ac:dyDescent="0.2">
      <c r="A42" s="348" t="s">
        <v>867</v>
      </c>
      <c r="B42" s="349" t="s">
        <v>948</v>
      </c>
      <c r="C42" s="350" t="s">
        <v>949</v>
      </c>
      <c r="D42" s="351">
        <f t="shared" si="30"/>
        <v>0.56681847600000002</v>
      </c>
      <c r="E42" s="351">
        <v>0</v>
      </c>
      <c r="F42" s="351">
        <v>0</v>
      </c>
      <c r="G42" s="351">
        <v>0.56681847600000002</v>
      </c>
      <c r="H42" s="351">
        <v>0</v>
      </c>
      <c r="I42" s="351">
        <f t="shared" si="31"/>
        <v>0</v>
      </c>
      <c r="J42" s="352">
        <v>0</v>
      </c>
      <c r="K42" s="352">
        <v>0</v>
      </c>
      <c r="L42" s="352">
        <v>0</v>
      </c>
      <c r="M42" s="352">
        <v>0</v>
      </c>
      <c r="N42" s="353">
        <f t="shared" si="6"/>
        <v>-0.56681847600000002</v>
      </c>
      <c r="O42" s="354">
        <f t="shared" si="11"/>
        <v>-1</v>
      </c>
      <c r="P42" s="351">
        <v>0</v>
      </c>
      <c r="Q42" s="351">
        <v>0</v>
      </c>
      <c r="R42" s="351">
        <v>0</v>
      </c>
      <c r="S42" s="351">
        <v>0</v>
      </c>
      <c r="T42" s="353">
        <f t="shared" si="12"/>
        <v>-0.56681847600000002</v>
      </c>
      <c r="U42" s="354">
        <f t="shared" si="9"/>
        <v>-1</v>
      </c>
      <c r="V42" s="351">
        <v>0</v>
      </c>
      <c r="W42" s="351">
        <v>0</v>
      </c>
      <c r="X42" s="338" t="s">
        <v>920</v>
      </c>
    </row>
    <row r="43" spans="1:24" ht="19.5" customHeight="1" x14ac:dyDescent="0.2">
      <c r="A43" s="348" t="s">
        <v>868</v>
      </c>
      <c r="B43" s="349" t="s">
        <v>950</v>
      </c>
      <c r="C43" s="350" t="s">
        <v>951</v>
      </c>
      <c r="D43" s="351">
        <f t="shared" si="30"/>
        <v>0.46476247199999998</v>
      </c>
      <c r="E43" s="351">
        <v>0</v>
      </c>
      <c r="F43" s="351">
        <v>0</v>
      </c>
      <c r="G43" s="351">
        <v>0.46476247199999998</v>
      </c>
      <c r="H43" s="351">
        <v>0</v>
      </c>
      <c r="I43" s="351">
        <f t="shared" si="31"/>
        <v>0</v>
      </c>
      <c r="J43" s="352">
        <v>0</v>
      </c>
      <c r="K43" s="352">
        <v>0</v>
      </c>
      <c r="L43" s="352">
        <v>0</v>
      </c>
      <c r="M43" s="352">
        <v>0</v>
      </c>
      <c r="N43" s="353">
        <f t="shared" si="6"/>
        <v>-0.46476247199999998</v>
      </c>
      <c r="O43" s="354">
        <f t="shared" si="11"/>
        <v>-1</v>
      </c>
      <c r="P43" s="351">
        <v>0</v>
      </c>
      <c r="Q43" s="351">
        <v>0</v>
      </c>
      <c r="R43" s="351">
        <v>0</v>
      </c>
      <c r="S43" s="351">
        <v>0</v>
      </c>
      <c r="T43" s="353">
        <f t="shared" si="12"/>
        <v>-0.46476247199999998</v>
      </c>
      <c r="U43" s="354">
        <f t="shared" si="9"/>
        <v>-1</v>
      </c>
      <c r="V43" s="351">
        <v>0</v>
      </c>
      <c r="W43" s="351">
        <v>0</v>
      </c>
      <c r="X43" s="338" t="s">
        <v>920</v>
      </c>
    </row>
    <row r="44" spans="1:24" ht="19.5" customHeight="1" x14ac:dyDescent="0.2">
      <c r="A44" s="348" t="s">
        <v>869</v>
      </c>
      <c r="B44" s="349" t="s">
        <v>952</v>
      </c>
      <c r="C44" s="350" t="s">
        <v>953</v>
      </c>
      <c r="D44" s="351">
        <f t="shared" si="30"/>
        <v>0.7110064559999999</v>
      </c>
      <c r="E44" s="351">
        <v>0</v>
      </c>
      <c r="F44" s="351">
        <v>0</v>
      </c>
      <c r="G44" s="351">
        <v>0.7110064559999999</v>
      </c>
      <c r="H44" s="351">
        <v>0</v>
      </c>
      <c r="I44" s="351">
        <f t="shared" si="31"/>
        <v>0</v>
      </c>
      <c r="J44" s="352">
        <v>0</v>
      </c>
      <c r="K44" s="352">
        <v>0</v>
      </c>
      <c r="L44" s="352">
        <v>0</v>
      </c>
      <c r="M44" s="352">
        <v>0</v>
      </c>
      <c r="N44" s="353">
        <f t="shared" si="6"/>
        <v>-0.7110064559999999</v>
      </c>
      <c r="O44" s="354">
        <f t="shared" si="11"/>
        <v>-1</v>
      </c>
      <c r="P44" s="351">
        <v>0</v>
      </c>
      <c r="Q44" s="351">
        <v>0</v>
      </c>
      <c r="R44" s="351">
        <v>0</v>
      </c>
      <c r="S44" s="351">
        <v>0</v>
      </c>
      <c r="T44" s="353">
        <f t="shared" si="12"/>
        <v>-0.7110064559999999</v>
      </c>
      <c r="U44" s="354">
        <f t="shared" si="9"/>
        <v>-1</v>
      </c>
      <c r="V44" s="351">
        <v>0</v>
      </c>
      <c r="W44" s="351">
        <v>0</v>
      </c>
      <c r="X44" s="338" t="s">
        <v>920</v>
      </c>
    </row>
    <row r="45" spans="1:24" ht="19.5" customHeight="1" x14ac:dyDescent="0.2">
      <c r="A45" s="348" t="s">
        <v>870</v>
      </c>
      <c r="B45" s="349" t="s">
        <v>954</v>
      </c>
      <c r="C45" s="350" t="s">
        <v>955</v>
      </c>
      <c r="D45" s="351">
        <f t="shared" si="30"/>
        <v>0.7110064559999999</v>
      </c>
      <c r="E45" s="351">
        <v>0</v>
      </c>
      <c r="F45" s="351">
        <v>0</v>
      </c>
      <c r="G45" s="351">
        <v>0.7110064559999999</v>
      </c>
      <c r="H45" s="351">
        <v>0</v>
      </c>
      <c r="I45" s="351">
        <f t="shared" si="31"/>
        <v>0</v>
      </c>
      <c r="J45" s="352">
        <v>0</v>
      </c>
      <c r="K45" s="352">
        <v>0</v>
      </c>
      <c r="L45" s="352">
        <v>0</v>
      </c>
      <c r="M45" s="352">
        <v>0</v>
      </c>
      <c r="N45" s="353">
        <f t="shared" si="6"/>
        <v>-0.7110064559999999</v>
      </c>
      <c r="O45" s="354">
        <f t="shared" si="11"/>
        <v>-1</v>
      </c>
      <c r="P45" s="351">
        <v>0</v>
      </c>
      <c r="Q45" s="351">
        <v>0</v>
      </c>
      <c r="R45" s="351">
        <v>0</v>
      </c>
      <c r="S45" s="351">
        <v>0</v>
      </c>
      <c r="T45" s="353">
        <f t="shared" si="12"/>
        <v>-0.7110064559999999</v>
      </c>
      <c r="U45" s="354">
        <f t="shared" si="9"/>
        <v>-1</v>
      </c>
      <c r="V45" s="351">
        <v>0</v>
      </c>
      <c r="W45" s="351">
        <v>0</v>
      </c>
      <c r="X45" s="338" t="s">
        <v>920</v>
      </c>
    </row>
    <row r="46" spans="1:24" ht="19.5" customHeight="1" x14ac:dyDescent="0.2">
      <c r="A46" s="348" t="s">
        <v>871</v>
      </c>
      <c r="B46" s="349" t="s">
        <v>956</v>
      </c>
      <c r="C46" s="350" t="s">
        <v>957</v>
      </c>
      <c r="D46" s="351">
        <f t="shared" si="30"/>
        <v>0.85870721999999999</v>
      </c>
      <c r="E46" s="351">
        <v>0</v>
      </c>
      <c r="F46" s="351">
        <v>0</v>
      </c>
      <c r="G46" s="351">
        <v>0.85870721999999999</v>
      </c>
      <c r="H46" s="351">
        <v>0</v>
      </c>
      <c r="I46" s="351">
        <f t="shared" si="31"/>
        <v>0</v>
      </c>
      <c r="J46" s="352">
        <v>0</v>
      </c>
      <c r="K46" s="352">
        <v>0</v>
      </c>
      <c r="L46" s="352">
        <v>0</v>
      </c>
      <c r="M46" s="352">
        <v>0</v>
      </c>
      <c r="N46" s="353">
        <f t="shared" si="6"/>
        <v>-0.85870721999999999</v>
      </c>
      <c r="O46" s="354">
        <f t="shared" si="11"/>
        <v>-1</v>
      </c>
      <c r="P46" s="351">
        <v>0</v>
      </c>
      <c r="Q46" s="351">
        <v>0</v>
      </c>
      <c r="R46" s="351">
        <v>0</v>
      </c>
      <c r="S46" s="351">
        <v>0</v>
      </c>
      <c r="T46" s="353">
        <f t="shared" si="12"/>
        <v>-0.85870721999999999</v>
      </c>
      <c r="U46" s="354">
        <f t="shared" si="9"/>
        <v>-1</v>
      </c>
      <c r="V46" s="351">
        <v>0</v>
      </c>
      <c r="W46" s="351">
        <v>0</v>
      </c>
      <c r="X46" s="338" t="s">
        <v>920</v>
      </c>
    </row>
    <row r="47" spans="1:24" ht="19.5" customHeight="1" x14ac:dyDescent="0.2">
      <c r="A47" s="348" t="s">
        <v>872</v>
      </c>
      <c r="B47" s="349" t="s">
        <v>958</v>
      </c>
      <c r="C47" s="350" t="s">
        <v>959</v>
      </c>
      <c r="D47" s="351">
        <f t="shared" si="30"/>
        <v>0.85870721999999999</v>
      </c>
      <c r="E47" s="351">
        <v>0</v>
      </c>
      <c r="F47" s="351">
        <v>0</v>
      </c>
      <c r="G47" s="351">
        <v>0.85870721999999999</v>
      </c>
      <c r="H47" s="351">
        <v>0</v>
      </c>
      <c r="I47" s="351">
        <f t="shared" si="31"/>
        <v>0</v>
      </c>
      <c r="J47" s="352">
        <v>0</v>
      </c>
      <c r="K47" s="352">
        <v>0</v>
      </c>
      <c r="L47" s="352">
        <v>0</v>
      </c>
      <c r="M47" s="352">
        <v>0</v>
      </c>
      <c r="N47" s="353">
        <f t="shared" si="6"/>
        <v>-0.85870721999999999</v>
      </c>
      <c r="O47" s="354">
        <f t="shared" si="11"/>
        <v>-1</v>
      </c>
      <c r="P47" s="351">
        <v>0</v>
      </c>
      <c r="Q47" s="351">
        <v>0</v>
      </c>
      <c r="R47" s="351">
        <v>0</v>
      </c>
      <c r="S47" s="351">
        <v>0</v>
      </c>
      <c r="T47" s="353">
        <f t="shared" si="12"/>
        <v>-0.85870721999999999</v>
      </c>
      <c r="U47" s="354">
        <f t="shared" si="9"/>
        <v>-1</v>
      </c>
      <c r="V47" s="351">
        <v>0</v>
      </c>
      <c r="W47" s="351">
        <v>0</v>
      </c>
      <c r="X47" s="338" t="s">
        <v>920</v>
      </c>
    </row>
    <row r="48" spans="1:24" ht="19.5" customHeight="1" x14ac:dyDescent="0.2">
      <c r="A48" s="348" t="s">
        <v>873</v>
      </c>
      <c r="B48" s="349" t="s">
        <v>960</v>
      </c>
      <c r="C48" s="350" t="s">
        <v>961</v>
      </c>
      <c r="D48" s="351">
        <f t="shared" si="30"/>
        <v>0.85870721999999999</v>
      </c>
      <c r="E48" s="351">
        <v>0</v>
      </c>
      <c r="F48" s="351">
        <v>0</v>
      </c>
      <c r="G48" s="351">
        <v>0.85870721999999999</v>
      </c>
      <c r="H48" s="351">
        <v>0</v>
      </c>
      <c r="I48" s="351">
        <f t="shared" si="31"/>
        <v>0</v>
      </c>
      <c r="J48" s="352">
        <v>0</v>
      </c>
      <c r="K48" s="352">
        <v>0</v>
      </c>
      <c r="L48" s="352">
        <v>0</v>
      </c>
      <c r="M48" s="352">
        <v>0</v>
      </c>
      <c r="N48" s="353">
        <f t="shared" si="6"/>
        <v>-0.85870721999999999</v>
      </c>
      <c r="O48" s="354">
        <f t="shared" si="11"/>
        <v>-1</v>
      </c>
      <c r="P48" s="351">
        <v>0</v>
      </c>
      <c r="Q48" s="351">
        <v>0</v>
      </c>
      <c r="R48" s="351">
        <v>0</v>
      </c>
      <c r="S48" s="351">
        <v>0</v>
      </c>
      <c r="T48" s="353">
        <f t="shared" si="12"/>
        <v>-0.85870721999999999</v>
      </c>
      <c r="U48" s="354">
        <f t="shared" si="9"/>
        <v>-1</v>
      </c>
      <c r="V48" s="351">
        <v>0</v>
      </c>
      <c r="W48" s="351">
        <v>0</v>
      </c>
      <c r="X48" s="338" t="s">
        <v>920</v>
      </c>
    </row>
    <row r="49" spans="1:24" ht="19.5" customHeight="1" x14ac:dyDescent="0.2">
      <c r="A49" s="348" t="s">
        <v>874</v>
      </c>
      <c r="B49" s="349" t="s">
        <v>962</v>
      </c>
      <c r="C49" s="350" t="s">
        <v>963</v>
      </c>
      <c r="D49" s="351">
        <f t="shared" si="30"/>
        <v>0.85870721999999999</v>
      </c>
      <c r="E49" s="351">
        <v>0</v>
      </c>
      <c r="F49" s="351">
        <v>0</v>
      </c>
      <c r="G49" s="351">
        <v>0.85870721999999999</v>
      </c>
      <c r="H49" s="351">
        <v>0</v>
      </c>
      <c r="I49" s="351">
        <f t="shared" si="31"/>
        <v>0</v>
      </c>
      <c r="J49" s="352">
        <v>0</v>
      </c>
      <c r="K49" s="352">
        <v>0</v>
      </c>
      <c r="L49" s="352">
        <v>0</v>
      </c>
      <c r="M49" s="352">
        <v>0</v>
      </c>
      <c r="N49" s="353">
        <f t="shared" si="6"/>
        <v>-0.85870721999999999</v>
      </c>
      <c r="O49" s="354">
        <f t="shared" si="11"/>
        <v>-1</v>
      </c>
      <c r="P49" s="351">
        <v>0</v>
      </c>
      <c r="Q49" s="351">
        <v>0</v>
      </c>
      <c r="R49" s="351">
        <v>0</v>
      </c>
      <c r="S49" s="351">
        <v>0</v>
      </c>
      <c r="T49" s="353">
        <f t="shared" si="12"/>
        <v>-0.85870721999999999</v>
      </c>
      <c r="U49" s="354">
        <f t="shared" si="9"/>
        <v>-1</v>
      </c>
      <c r="V49" s="351">
        <v>0</v>
      </c>
      <c r="W49" s="351">
        <v>0</v>
      </c>
      <c r="X49" s="338" t="s">
        <v>920</v>
      </c>
    </row>
    <row r="50" spans="1:24" ht="19.5" customHeight="1" x14ac:dyDescent="0.2">
      <c r="A50" s="348" t="s">
        <v>875</v>
      </c>
      <c r="B50" s="349" t="s">
        <v>964</v>
      </c>
      <c r="C50" s="350" t="s">
        <v>965</v>
      </c>
      <c r="D50" s="351">
        <f t="shared" si="30"/>
        <v>0.7110064559999999</v>
      </c>
      <c r="E50" s="351">
        <v>0</v>
      </c>
      <c r="F50" s="351">
        <v>0</v>
      </c>
      <c r="G50" s="351">
        <v>0.7110064559999999</v>
      </c>
      <c r="H50" s="351">
        <v>0</v>
      </c>
      <c r="I50" s="351">
        <f t="shared" si="31"/>
        <v>0</v>
      </c>
      <c r="J50" s="352">
        <v>0</v>
      </c>
      <c r="K50" s="352">
        <v>0</v>
      </c>
      <c r="L50" s="352">
        <v>0</v>
      </c>
      <c r="M50" s="352">
        <v>0</v>
      </c>
      <c r="N50" s="353">
        <f t="shared" si="6"/>
        <v>-0.7110064559999999</v>
      </c>
      <c r="O50" s="354">
        <f t="shared" si="11"/>
        <v>-1</v>
      </c>
      <c r="P50" s="351">
        <v>0</v>
      </c>
      <c r="Q50" s="351">
        <v>0</v>
      </c>
      <c r="R50" s="351">
        <v>0</v>
      </c>
      <c r="S50" s="351">
        <v>0</v>
      </c>
      <c r="T50" s="353">
        <f t="shared" si="12"/>
        <v>-0.7110064559999999</v>
      </c>
      <c r="U50" s="354">
        <f t="shared" si="9"/>
        <v>-1</v>
      </c>
      <c r="V50" s="351">
        <v>0</v>
      </c>
      <c r="W50" s="351">
        <v>0</v>
      </c>
      <c r="X50" s="338" t="s">
        <v>920</v>
      </c>
    </row>
    <row r="51" spans="1:24" ht="19.5" customHeight="1" x14ac:dyDescent="0.2">
      <c r="A51" s="348" t="s">
        <v>876</v>
      </c>
      <c r="B51" s="349" t="s">
        <v>966</v>
      </c>
      <c r="C51" s="350" t="s">
        <v>967</v>
      </c>
      <c r="D51" s="351">
        <f t="shared" si="30"/>
        <v>0.7110064559999999</v>
      </c>
      <c r="E51" s="351">
        <v>0</v>
      </c>
      <c r="F51" s="351">
        <v>0</v>
      </c>
      <c r="G51" s="351">
        <v>0.7110064559999999</v>
      </c>
      <c r="H51" s="351">
        <v>0</v>
      </c>
      <c r="I51" s="351">
        <f t="shared" si="31"/>
        <v>0</v>
      </c>
      <c r="J51" s="352">
        <v>0</v>
      </c>
      <c r="K51" s="352">
        <v>0</v>
      </c>
      <c r="L51" s="352">
        <v>0</v>
      </c>
      <c r="M51" s="352">
        <v>0</v>
      </c>
      <c r="N51" s="353">
        <f t="shared" si="6"/>
        <v>-0.7110064559999999</v>
      </c>
      <c r="O51" s="354">
        <f t="shared" si="11"/>
        <v>-1</v>
      </c>
      <c r="P51" s="351">
        <v>0</v>
      </c>
      <c r="Q51" s="351">
        <v>0</v>
      </c>
      <c r="R51" s="351">
        <v>0</v>
      </c>
      <c r="S51" s="351">
        <v>0</v>
      </c>
      <c r="T51" s="353">
        <f t="shared" si="12"/>
        <v>-0.7110064559999999</v>
      </c>
      <c r="U51" s="354">
        <f t="shared" si="9"/>
        <v>-1</v>
      </c>
      <c r="V51" s="351">
        <v>0</v>
      </c>
      <c r="W51" s="351">
        <v>0</v>
      </c>
      <c r="X51" s="338" t="s">
        <v>920</v>
      </c>
    </row>
    <row r="52" spans="1:24" ht="19.5" customHeight="1" x14ac:dyDescent="0.2">
      <c r="A52" s="348" t="s">
        <v>877</v>
      </c>
      <c r="B52" s="349" t="s">
        <v>968</v>
      </c>
      <c r="C52" s="350" t="s">
        <v>969</v>
      </c>
      <c r="D52" s="351">
        <f t="shared" si="30"/>
        <v>0.51309501599999996</v>
      </c>
      <c r="E52" s="351">
        <v>0</v>
      </c>
      <c r="F52" s="351">
        <v>0</v>
      </c>
      <c r="G52" s="351">
        <v>0.51309501599999996</v>
      </c>
      <c r="H52" s="351">
        <v>0</v>
      </c>
      <c r="I52" s="351">
        <f t="shared" si="31"/>
        <v>0</v>
      </c>
      <c r="J52" s="352">
        <v>0</v>
      </c>
      <c r="K52" s="352">
        <v>0</v>
      </c>
      <c r="L52" s="352">
        <v>0</v>
      </c>
      <c r="M52" s="352">
        <v>0</v>
      </c>
      <c r="N52" s="353">
        <f t="shared" si="6"/>
        <v>-0.51309501599999996</v>
      </c>
      <c r="O52" s="354">
        <f t="shared" si="11"/>
        <v>-1</v>
      </c>
      <c r="P52" s="351">
        <v>0</v>
      </c>
      <c r="Q52" s="351">
        <v>0</v>
      </c>
      <c r="R52" s="351">
        <v>0</v>
      </c>
      <c r="S52" s="351">
        <v>0</v>
      </c>
      <c r="T52" s="353">
        <f t="shared" si="12"/>
        <v>-0.51309501599999996</v>
      </c>
      <c r="U52" s="354">
        <f t="shared" si="9"/>
        <v>-1</v>
      </c>
      <c r="V52" s="351">
        <v>0</v>
      </c>
      <c r="W52" s="351">
        <v>0</v>
      </c>
      <c r="X52" s="338" t="s">
        <v>920</v>
      </c>
    </row>
    <row r="53" spans="1:24" ht="19.5" customHeight="1" x14ac:dyDescent="0.2">
      <c r="A53" s="348" t="s">
        <v>878</v>
      </c>
      <c r="B53" s="349" t="s">
        <v>970</v>
      </c>
      <c r="C53" s="350" t="s">
        <v>971</v>
      </c>
      <c r="D53" s="351">
        <f t="shared" si="30"/>
        <v>0.512829588</v>
      </c>
      <c r="E53" s="351">
        <v>0</v>
      </c>
      <c r="F53" s="351">
        <v>0</v>
      </c>
      <c r="G53" s="351">
        <v>0.512829588</v>
      </c>
      <c r="H53" s="351">
        <v>0</v>
      </c>
      <c r="I53" s="351">
        <f t="shared" si="31"/>
        <v>0</v>
      </c>
      <c r="J53" s="352">
        <v>0</v>
      </c>
      <c r="K53" s="352">
        <v>0</v>
      </c>
      <c r="L53" s="352">
        <v>0</v>
      </c>
      <c r="M53" s="352">
        <v>0</v>
      </c>
      <c r="N53" s="353">
        <f t="shared" si="6"/>
        <v>-0.512829588</v>
      </c>
      <c r="O53" s="354">
        <f t="shared" si="11"/>
        <v>-1</v>
      </c>
      <c r="P53" s="351">
        <v>0</v>
      </c>
      <c r="Q53" s="351">
        <v>0</v>
      </c>
      <c r="R53" s="351">
        <v>0</v>
      </c>
      <c r="S53" s="351">
        <v>0</v>
      </c>
      <c r="T53" s="353">
        <f t="shared" si="12"/>
        <v>-0.512829588</v>
      </c>
      <c r="U53" s="354">
        <f t="shared" si="9"/>
        <v>-1</v>
      </c>
      <c r="V53" s="351">
        <v>0</v>
      </c>
      <c r="W53" s="351">
        <v>0</v>
      </c>
      <c r="X53" s="338" t="s">
        <v>920</v>
      </c>
    </row>
    <row r="54" spans="1:24" ht="19.5" customHeight="1" x14ac:dyDescent="0.2">
      <c r="A54" s="348" t="s">
        <v>879</v>
      </c>
      <c r="B54" s="349" t="s">
        <v>972</v>
      </c>
      <c r="C54" s="350" t="s">
        <v>973</v>
      </c>
      <c r="D54" s="351">
        <f t="shared" si="30"/>
        <v>0.51269503199999999</v>
      </c>
      <c r="E54" s="351">
        <v>0</v>
      </c>
      <c r="F54" s="351">
        <v>0</v>
      </c>
      <c r="G54" s="351">
        <v>0.51269503199999999</v>
      </c>
      <c r="H54" s="351">
        <v>0</v>
      </c>
      <c r="I54" s="351">
        <f t="shared" si="31"/>
        <v>0</v>
      </c>
      <c r="J54" s="352">
        <v>0</v>
      </c>
      <c r="K54" s="352">
        <v>0</v>
      </c>
      <c r="L54" s="352">
        <v>0</v>
      </c>
      <c r="M54" s="352">
        <v>0</v>
      </c>
      <c r="N54" s="353">
        <f t="shared" si="6"/>
        <v>-0.51269503199999999</v>
      </c>
      <c r="O54" s="354">
        <f t="shared" si="11"/>
        <v>-1</v>
      </c>
      <c r="P54" s="351">
        <v>0</v>
      </c>
      <c r="Q54" s="351">
        <v>0</v>
      </c>
      <c r="R54" s="351">
        <v>0</v>
      </c>
      <c r="S54" s="351">
        <v>0</v>
      </c>
      <c r="T54" s="353">
        <f t="shared" si="12"/>
        <v>-0.51269503199999999</v>
      </c>
      <c r="U54" s="354">
        <f t="shared" si="9"/>
        <v>-1</v>
      </c>
      <c r="V54" s="351">
        <v>0</v>
      </c>
      <c r="W54" s="351">
        <v>0</v>
      </c>
      <c r="X54" s="338" t="s">
        <v>920</v>
      </c>
    </row>
    <row r="55" spans="1:24" ht="19.5" customHeight="1" x14ac:dyDescent="0.2">
      <c r="A55" s="348" t="s">
        <v>880</v>
      </c>
      <c r="B55" s="349" t="s">
        <v>974</v>
      </c>
      <c r="C55" s="350" t="s">
        <v>975</v>
      </c>
      <c r="D55" s="351">
        <f t="shared" si="30"/>
        <v>0.85870721999999999</v>
      </c>
      <c r="E55" s="351">
        <v>0</v>
      </c>
      <c r="F55" s="351">
        <v>0</v>
      </c>
      <c r="G55" s="351">
        <v>0.85870721999999999</v>
      </c>
      <c r="H55" s="351">
        <v>0</v>
      </c>
      <c r="I55" s="351">
        <f t="shared" si="31"/>
        <v>0</v>
      </c>
      <c r="J55" s="352">
        <v>0</v>
      </c>
      <c r="K55" s="352">
        <v>0</v>
      </c>
      <c r="L55" s="352">
        <v>0</v>
      </c>
      <c r="M55" s="352">
        <v>0</v>
      </c>
      <c r="N55" s="353">
        <f t="shared" si="6"/>
        <v>-0.85870721999999999</v>
      </c>
      <c r="O55" s="354">
        <f t="shared" si="11"/>
        <v>-1</v>
      </c>
      <c r="P55" s="351">
        <v>0</v>
      </c>
      <c r="Q55" s="351">
        <v>0</v>
      </c>
      <c r="R55" s="351">
        <v>0</v>
      </c>
      <c r="S55" s="351">
        <v>0</v>
      </c>
      <c r="T55" s="353">
        <f t="shared" si="12"/>
        <v>-0.85870721999999999</v>
      </c>
      <c r="U55" s="354">
        <f t="shared" si="9"/>
        <v>-1</v>
      </c>
      <c r="V55" s="351">
        <v>0</v>
      </c>
      <c r="W55" s="351">
        <v>0</v>
      </c>
      <c r="X55" s="338" t="s">
        <v>920</v>
      </c>
    </row>
    <row r="56" spans="1:24" ht="19.5" customHeight="1" x14ac:dyDescent="0.2">
      <c r="A56" s="348" t="s">
        <v>881</v>
      </c>
      <c r="B56" s="349" t="s">
        <v>976</v>
      </c>
      <c r="C56" s="350" t="s">
        <v>977</v>
      </c>
      <c r="D56" s="351">
        <f t="shared" si="30"/>
        <v>0.85870721999999999</v>
      </c>
      <c r="E56" s="351">
        <v>0</v>
      </c>
      <c r="F56" s="351">
        <v>0</v>
      </c>
      <c r="G56" s="351">
        <v>0.85870721999999999</v>
      </c>
      <c r="H56" s="351">
        <v>0</v>
      </c>
      <c r="I56" s="351">
        <f t="shared" si="31"/>
        <v>0</v>
      </c>
      <c r="J56" s="352">
        <v>0</v>
      </c>
      <c r="K56" s="352">
        <v>0</v>
      </c>
      <c r="L56" s="352">
        <v>0</v>
      </c>
      <c r="M56" s="352">
        <v>0</v>
      </c>
      <c r="N56" s="353">
        <f t="shared" si="6"/>
        <v>-0.85870721999999999</v>
      </c>
      <c r="O56" s="354">
        <f t="shared" si="11"/>
        <v>-1</v>
      </c>
      <c r="P56" s="351">
        <v>0</v>
      </c>
      <c r="Q56" s="351">
        <v>0</v>
      </c>
      <c r="R56" s="351">
        <v>0</v>
      </c>
      <c r="S56" s="351">
        <v>0</v>
      </c>
      <c r="T56" s="353">
        <f t="shared" si="12"/>
        <v>-0.85870721999999999</v>
      </c>
      <c r="U56" s="354">
        <f t="shared" si="9"/>
        <v>-1</v>
      </c>
      <c r="V56" s="351">
        <v>0</v>
      </c>
      <c r="W56" s="351">
        <v>0</v>
      </c>
      <c r="X56" s="338" t="s">
        <v>920</v>
      </c>
    </row>
    <row r="57" spans="1:24" ht="19.5" customHeight="1" x14ac:dyDescent="0.2">
      <c r="A57" s="348" t="s">
        <v>882</v>
      </c>
      <c r="B57" s="349" t="s">
        <v>978</v>
      </c>
      <c r="C57" s="350" t="s">
        <v>979</v>
      </c>
      <c r="D57" s="351">
        <f t="shared" si="30"/>
        <v>0.51309501599999996</v>
      </c>
      <c r="E57" s="351">
        <v>0</v>
      </c>
      <c r="F57" s="351">
        <v>0</v>
      </c>
      <c r="G57" s="351">
        <v>0.51309501599999996</v>
      </c>
      <c r="H57" s="351">
        <v>0</v>
      </c>
      <c r="I57" s="351">
        <f t="shared" si="31"/>
        <v>0</v>
      </c>
      <c r="J57" s="352">
        <v>0</v>
      </c>
      <c r="K57" s="352">
        <v>0</v>
      </c>
      <c r="L57" s="352">
        <v>0</v>
      </c>
      <c r="M57" s="352">
        <v>0</v>
      </c>
      <c r="N57" s="353">
        <f t="shared" si="6"/>
        <v>-0.51309501599999996</v>
      </c>
      <c r="O57" s="354">
        <f t="shared" si="11"/>
        <v>-1</v>
      </c>
      <c r="P57" s="351">
        <v>0</v>
      </c>
      <c r="Q57" s="351">
        <v>0</v>
      </c>
      <c r="R57" s="351">
        <v>0</v>
      </c>
      <c r="S57" s="351">
        <v>0</v>
      </c>
      <c r="T57" s="353">
        <f t="shared" si="12"/>
        <v>-0.51309501599999996</v>
      </c>
      <c r="U57" s="354">
        <f t="shared" si="9"/>
        <v>-1</v>
      </c>
      <c r="V57" s="351">
        <v>0</v>
      </c>
      <c r="W57" s="351">
        <v>0</v>
      </c>
      <c r="X57" s="338" t="s">
        <v>920</v>
      </c>
    </row>
    <row r="58" spans="1:24" ht="19.5" customHeight="1" x14ac:dyDescent="0.2">
      <c r="A58" s="348" t="s">
        <v>883</v>
      </c>
      <c r="B58" s="349" t="s">
        <v>980</v>
      </c>
      <c r="C58" s="350" t="s">
        <v>981</v>
      </c>
      <c r="D58" s="351">
        <f t="shared" si="30"/>
        <v>0.51309501599999996</v>
      </c>
      <c r="E58" s="351">
        <v>0</v>
      </c>
      <c r="F58" s="351">
        <v>0</v>
      </c>
      <c r="G58" s="351">
        <v>0.51309501599999996</v>
      </c>
      <c r="H58" s="351">
        <v>0</v>
      </c>
      <c r="I58" s="351">
        <f t="shared" si="31"/>
        <v>0</v>
      </c>
      <c r="J58" s="352">
        <v>0</v>
      </c>
      <c r="K58" s="352">
        <v>0</v>
      </c>
      <c r="L58" s="352">
        <v>0</v>
      </c>
      <c r="M58" s="352">
        <v>0</v>
      </c>
      <c r="N58" s="353">
        <f t="shared" si="6"/>
        <v>-0.51309501599999996</v>
      </c>
      <c r="O58" s="354">
        <f t="shared" si="11"/>
        <v>-1</v>
      </c>
      <c r="P58" s="351">
        <v>0</v>
      </c>
      <c r="Q58" s="351">
        <v>0</v>
      </c>
      <c r="R58" s="351">
        <v>0</v>
      </c>
      <c r="S58" s="351">
        <v>0</v>
      </c>
      <c r="T58" s="353">
        <f t="shared" si="12"/>
        <v>-0.51309501599999996</v>
      </c>
      <c r="U58" s="354">
        <f t="shared" si="9"/>
        <v>-1</v>
      </c>
      <c r="V58" s="351">
        <v>0</v>
      </c>
      <c r="W58" s="351">
        <v>0</v>
      </c>
      <c r="X58" s="338" t="s">
        <v>920</v>
      </c>
    </row>
    <row r="59" spans="1:24" ht="19.5" customHeight="1" x14ac:dyDescent="0.2">
      <c r="A59" s="348" t="s">
        <v>884</v>
      </c>
      <c r="B59" s="349" t="s">
        <v>982</v>
      </c>
      <c r="C59" s="350" t="s">
        <v>983</v>
      </c>
      <c r="D59" s="351">
        <f t="shared" si="30"/>
        <v>0.71159681999999991</v>
      </c>
      <c r="E59" s="351">
        <v>0</v>
      </c>
      <c r="F59" s="351">
        <v>0</v>
      </c>
      <c r="G59" s="351">
        <v>0.71159681999999991</v>
      </c>
      <c r="H59" s="351">
        <v>0</v>
      </c>
      <c r="I59" s="351">
        <f t="shared" si="31"/>
        <v>0</v>
      </c>
      <c r="J59" s="352">
        <v>0</v>
      </c>
      <c r="K59" s="352">
        <v>0</v>
      </c>
      <c r="L59" s="352">
        <v>0</v>
      </c>
      <c r="M59" s="352">
        <v>0</v>
      </c>
      <c r="N59" s="353">
        <f t="shared" si="6"/>
        <v>-0.71159681999999991</v>
      </c>
      <c r="O59" s="354">
        <f t="shared" si="11"/>
        <v>-1</v>
      </c>
      <c r="P59" s="351">
        <v>0</v>
      </c>
      <c r="Q59" s="351">
        <v>0</v>
      </c>
      <c r="R59" s="351">
        <v>0</v>
      </c>
      <c r="S59" s="351">
        <v>0</v>
      </c>
      <c r="T59" s="353">
        <f t="shared" si="12"/>
        <v>-0.71159681999999991</v>
      </c>
      <c r="U59" s="354">
        <f t="shared" si="9"/>
        <v>-1</v>
      </c>
      <c r="V59" s="351">
        <v>0</v>
      </c>
      <c r="W59" s="351">
        <v>0</v>
      </c>
      <c r="X59" s="338" t="s">
        <v>920</v>
      </c>
    </row>
    <row r="60" spans="1:24" ht="19.5" customHeight="1" x14ac:dyDescent="0.2">
      <c r="A60" s="348" t="s">
        <v>885</v>
      </c>
      <c r="B60" s="349" t="s">
        <v>984</v>
      </c>
      <c r="C60" s="350" t="s">
        <v>985</v>
      </c>
      <c r="D60" s="351">
        <f t="shared" ref="D60:D65" si="32">E60+F60+G60+H60</f>
        <v>0.7110064559999999</v>
      </c>
      <c r="E60" s="351">
        <v>0</v>
      </c>
      <c r="F60" s="351">
        <v>0</v>
      </c>
      <c r="G60" s="351">
        <v>0.7110064559999999</v>
      </c>
      <c r="H60" s="351">
        <v>0</v>
      </c>
      <c r="I60" s="351">
        <f t="shared" ref="I60:I65" si="33">J60+K60+L60+M60</f>
        <v>0</v>
      </c>
      <c r="J60" s="352">
        <v>0</v>
      </c>
      <c r="K60" s="352">
        <v>0</v>
      </c>
      <c r="L60" s="352">
        <v>0</v>
      </c>
      <c r="M60" s="352">
        <v>0</v>
      </c>
      <c r="N60" s="353">
        <f t="shared" ref="N60:N65" si="34">I60-D60</f>
        <v>-0.7110064559999999</v>
      </c>
      <c r="O60" s="354">
        <f t="shared" ref="O60:O65" si="35">N60/D60</f>
        <v>-1</v>
      </c>
      <c r="P60" s="351">
        <v>0</v>
      </c>
      <c r="Q60" s="351">
        <v>0</v>
      </c>
      <c r="R60" s="351">
        <v>0</v>
      </c>
      <c r="S60" s="351">
        <v>0</v>
      </c>
      <c r="T60" s="353">
        <f t="shared" ref="T60:T65" si="36">L60-G60</f>
        <v>-0.7110064559999999</v>
      </c>
      <c r="U60" s="354">
        <f t="shared" ref="U60:U65" si="37">T60/G60</f>
        <v>-1</v>
      </c>
      <c r="V60" s="351">
        <v>0</v>
      </c>
      <c r="W60" s="351">
        <v>0</v>
      </c>
      <c r="X60" s="338" t="s">
        <v>920</v>
      </c>
    </row>
    <row r="61" spans="1:24" ht="19.5" customHeight="1" x14ac:dyDescent="0.2">
      <c r="A61" s="348" t="s">
        <v>924</v>
      </c>
      <c r="B61" s="349" t="s">
        <v>986</v>
      </c>
      <c r="C61" s="350" t="s">
        <v>987</v>
      </c>
      <c r="D61" s="351">
        <f t="shared" si="32"/>
        <v>0.7110064559999999</v>
      </c>
      <c r="E61" s="351">
        <v>0</v>
      </c>
      <c r="F61" s="351">
        <v>0</v>
      </c>
      <c r="G61" s="351">
        <v>0.7110064559999999</v>
      </c>
      <c r="H61" s="351">
        <v>0</v>
      </c>
      <c r="I61" s="351">
        <f t="shared" si="33"/>
        <v>0</v>
      </c>
      <c r="J61" s="352">
        <v>0</v>
      </c>
      <c r="K61" s="352">
        <v>0</v>
      </c>
      <c r="L61" s="352">
        <v>0</v>
      </c>
      <c r="M61" s="352">
        <v>0</v>
      </c>
      <c r="N61" s="353">
        <f t="shared" si="34"/>
        <v>-0.7110064559999999</v>
      </c>
      <c r="O61" s="354">
        <f t="shared" si="35"/>
        <v>-1</v>
      </c>
      <c r="P61" s="351">
        <v>0</v>
      </c>
      <c r="Q61" s="351">
        <v>0</v>
      </c>
      <c r="R61" s="351">
        <v>0</v>
      </c>
      <c r="S61" s="351">
        <v>0</v>
      </c>
      <c r="T61" s="353">
        <f t="shared" si="36"/>
        <v>-0.7110064559999999</v>
      </c>
      <c r="U61" s="354">
        <f t="shared" si="37"/>
        <v>-1</v>
      </c>
      <c r="V61" s="351">
        <v>0</v>
      </c>
      <c r="W61" s="351">
        <v>0</v>
      </c>
      <c r="X61" s="338" t="s">
        <v>920</v>
      </c>
    </row>
    <row r="62" spans="1:24" ht="19.5" customHeight="1" x14ac:dyDescent="0.2">
      <c r="A62" s="348" t="s">
        <v>925</v>
      </c>
      <c r="B62" s="349" t="s">
        <v>988</v>
      </c>
      <c r="C62" s="350" t="s">
        <v>989</v>
      </c>
      <c r="D62" s="351">
        <f t="shared" si="32"/>
        <v>0.7110064559999999</v>
      </c>
      <c r="E62" s="351">
        <v>0</v>
      </c>
      <c r="F62" s="351">
        <v>0</v>
      </c>
      <c r="G62" s="351">
        <v>0.7110064559999999</v>
      </c>
      <c r="H62" s="351">
        <v>0</v>
      </c>
      <c r="I62" s="351">
        <f t="shared" si="33"/>
        <v>0</v>
      </c>
      <c r="J62" s="352">
        <v>0</v>
      </c>
      <c r="K62" s="352">
        <v>0</v>
      </c>
      <c r="L62" s="352">
        <v>0</v>
      </c>
      <c r="M62" s="352">
        <v>0</v>
      </c>
      <c r="N62" s="353">
        <f t="shared" si="34"/>
        <v>-0.7110064559999999</v>
      </c>
      <c r="O62" s="354">
        <f t="shared" si="35"/>
        <v>-1</v>
      </c>
      <c r="P62" s="351">
        <v>0</v>
      </c>
      <c r="Q62" s="351">
        <v>0</v>
      </c>
      <c r="R62" s="351">
        <v>0</v>
      </c>
      <c r="S62" s="351">
        <v>0</v>
      </c>
      <c r="T62" s="353">
        <f t="shared" si="36"/>
        <v>-0.7110064559999999</v>
      </c>
      <c r="U62" s="354">
        <f t="shared" si="37"/>
        <v>-1</v>
      </c>
      <c r="V62" s="351">
        <v>0</v>
      </c>
      <c r="W62" s="351">
        <v>0</v>
      </c>
      <c r="X62" s="338" t="s">
        <v>920</v>
      </c>
    </row>
    <row r="63" spans="1:24" ht="19.5" customHeight="1" x14ac:dyDescent="0.2">
      <c r="A63" s="348" t="s">
        <v>926</v>
      </c>
      <c r="B63" s="349" t="s">
        <v>990</v>
      </c>
      <c r="C63" s="350" t="s">
        <v>991</v>
      </c>
      <c r="D63" s="351">
        <f t="shared" si="32"/>
        <v>0.7110064559999999</v>
      </c>
      <c r="E63" s="351">
        <v>0</v>
      </c>
      <c r="F63" s="351">
        <v>0</v>
      </c>
      <c r="G63" s="351">
        <v>0.7110064559999999</v>
      </c>
      <c r="H63" s="351">
        <v>0</v>
      </c>
      <c r="I63" s="351">
        <f t="shared" si="33"/>
        <v>0</v>
      </c>
      <c r="J63" s="352">
        <v>0</v>
      </c>
      <c r="K63" s="352">
        <v>0</v>
      </c>
      <c r="L63" s="352">
        <v>0</v>
      </c>
      <c r="M63" s="352">
        <v>0</v>
      </c>
      <c r="N63" s="353">
        <f t="shared" si="34"/>
        <v>-0.7110064559999999</v>
      </c>
      <c r="O63" s="354">
        <f t="shared" si="35"/>
        <v>-1</v>
      </c>
      <c r="P63" s="351">
        <v>0</v>
      </c>
      <c r="Q63" s="351">
        <v>0</v>
      </c>
      <c r="R63" s="351">
        <v>0</v>
      </c>
      <c r="S63" s="351">
        <v>0</v>
      </c>
      <c r="T63" s="353">
        <f t="shared" si="36"/>
        <v>-0.7110064559999999</v>
      </c>
      <c r="U63" s="354">
        <f t="shared" si="37"/>
        <v>-1</v>
      </c>
      <c r="V63" s="351">
        <v>0</v>
      </c>
      <c r="W63" s="351">
        <v>0</v>
      </c>
      <c r="X63" s="338" t="s">
        <v>920</v>
      </c>
    </row>
    <row r="64" spans="1:24" ht="19.5" customHeight="1" x14ac:dyDescent="0.2">
      <c r="A64" s="348" t="s">
        <v>927</v>
      </c>
      <c r="B64" s="349" t="s">
        <v>992</v>
      </c>
      <c r="C64" s="350" t="s">
        <v>993</v>
      </c>
      <c r="D64" s="351">
        <f t="shared" si="32"/>
        <v>0.7110064559999999</v>
      </c>
      <c r="E64" s="351">
        <v>0</v>
      </c>
      <c r="F64" s="351">
        <v>0</v>
      </c>
      <c r="G64" s="351">
        <v>0.7110064559999999</v>
      </c>
      <c r="H64" s="351">
        <v>0</v>
      </c>
      <c r="I64" s="351">
        <f t="shared" si="33"/>
        <v>0</v>
      </c>
      <c r="J64" s="352">
        <v>0</v>
      </c>
      <c r="K64" s="352">
        <v>0</v>
      </c>
      <c r="L64" s="352">
        <v>0</v>
      </c>
      <c r="M64" s="352">
        <v>0</v>
      </c>
      <c r="N64" s="353">
        <f t="shared" si="34"/>
        <v>-0.7110064559999999</v>
      </c>
      <c r="O64" s="354">
        <f t="shared" si="35"/>
        <v>-1</v>
      </c>
      <c r="P64" s="351">
        <v>0</v>
      </c>
      <c r="Q64" s="351">
        <v>0</v>
      </c>
      <c r="R64" s="351">
        <v>0</v>
      </c>
      <c r="S64" s="351">
        <v>0</v>
      </c>
      <c r="T64" s="353">
        <f t="shared" si="36"/>
        <v>-0.7110064559999999</v>
      </c>
      <c r="U64" s="354">
        <f t="shared" si="37"/>
        <v>-1</v>
      </c>
      <c r="V64" s="351">
        <v>0</v>
      </c>
      <c r="W64" s="351">
        <v>0</v>
      </c>
      <c r="X64" s="338" t="s">
        <v>920</v>
      </c>
    </row>
    <row r="65" spans="1:24" ht="19.5" customHeight="1" x14ac:dyDescent="0.2">
      <c r="A65" s="348" t="s">
        <v>928</v>
      </c>
      <c r="B65" s="349" t="s">
        <v>994</v>
      </c>
      <c r="C65" s="350" t="s">
        <v>995</v>
      </c>
      <c r="D65" s="351">
        <f t="shared" si="32"/>
        <v>0.47231139599999999</v>
      </c>
      <c r="E65" s="351">
        <v>0</v>
      </c>
      <c r="F65" s="351">
        <v>0</v>
      </c>
      <c r="G65" s="351">
        <v>0.47231139599999999</v>
      </c>
      <c r="H65" s="351">
        <v>0</v>
      </c>
      <c r="I65" s="351">
        <f t="shared" si="33"/>
        <v>0</v>
      </c>
      <c r="J65" s="352">
        <v>0</v>
      </c>
      <c r="K65" s="352">
        <v>0</v>
      </c>
      <c r="L65" s="352">
        <v>0</v>
      </c>
      <c r="M65" s="352">
        <v>0</v>
      </c>
      <c r="N65" s="353">
        <f t="shared" si="34"/>
        <v>-0.47231139599999999</v>
      </c>
      <c r="O65" s="354">
        <f t="shared" si="35"/>
        <v>-1</v>
      </c>
      <c r="P65" s="351">
        <v>0</v>
      </c>
      <c r="Q65" s="351">
        <v>0</v>
      </c>
      <c r="R65" s="351">
        <v>0</v>
      </c>
      <c r="S65" s="351">
        <v>0</v>
      </c>
      <c r="T65" s="353">
        <f t="shared" si="36"/>
        <v>-0.47231139599999999</v>
      </c>
      <c r="U65" s="354">
        <f t="shared" si="37"/>
        <v>-1</v>
      </c>
      <c r="V65" s="351">
        <v>0</v>
      </c>
      <c r="W65" s="351">
        <v>0</v>
      </c>
      <c r="X65" s="338" t="s">
        <v>920</v>
      </c>
    </row>
    <row r="66" spans="1:24" ht="19.5" customHeight="1" x14ac:dyDescent="0.2">
      <c r="A66" s="348" t="s">
        <v>929</v>
      </c>
      <c r="B66" s="349" t="s">
        <v>996</v>
      </c>
      <c r="C66" s="350" t="s">
        <v>997</v>
      </c>
      <c r="D66" s="351">
        <f t="shared" si="30"/>
        <v>0.74651282399999996</v>
      </c>
      <c r="E66" s="351">
        <v>0</v>
      </c>
      <c r="F66" s="351">
        <v>0</v>
      </c>
      <c r="G66" s="351">
        <v>0.74651282399999996</v>
      </c>
      <c r="H66" s="351">
        <v>0</v>
      </c>
      <c r="I66" s="351">
        <f t="shared" si="31"/>
        <v>0</v>
      </c>
      <c r="J66" s="352">
        <v>0</v>
      </c>
      <c r="K66" s="352">
        <v>0</v>
      </c>
      <c r="L66" s="352">
        <v>0</v>
      </c>
      <c r="M66" s="352">
        <v>0</v>
      </c>
      <c r="N66" s="353">
        <f t="shared" si="6"/>
        <v>-0.74651282399999996</v>
      </c>
      <c r="O66" s="354">
        <f t="shared" si="11"/>
        <v>-1</v>
      </c>
      <c r="P66" s="351">
        <v>0</v>
      </c>
      <c r="Q66" s="351">
        <v>0</v>
      </c>
      <c r="R66" s="351">
        <v>0</v>
      </c>
      <c r="S66" s="351">
        <v>0</v>
      </c>
      <c r="T66" s="353">
        <f t="shared" si="12"/>
        <v>-0.74651282399999996</v>
      </c>
      <c r="U66" s="354">
        <f t="shared" si="9"/>
        <v>-1</v>
      </c>
      <c r="V66" s="351">
        <v>0</v>
      </c>
      <c r="W66" s="351">
        <v>0</v>
      </c>
      <c r="X66" s="338" t="s">
        <v>920</v>
      </c>
    </row>
    <row r="67" spans="1:24" s="358" customFormat="1" ht="25.5" customHeight="1" x14ac:dyDescent="0.2">
      <c r="A67" s="355" t="s">
        <v>105</v>
      </c>
      <c r="B67" s="340" t="s">
        <v>847</v>
      </c>
      <c r="C67" s="356" t="s">
        <v>830</v>
      </c>
      <c r="D67" s="357">
        <f>SUM(D68:D69)</f>
        <v>3.645879468</v>
      </c>
      <c r="E67" s="357">
        <f t="shared" ref="E67:M67" si="38">SUM(E68:E69)</f>
        <v>0</v>
      </c>
      <c r="F67" s="357">
        <f t="shared" si="38"/>
        <v>0</v>
      </c>
      <c r="G67" s="357">
        <f t="shared" si="38"/>
        <v>3.645879468</v>
      </c>
      <c r="H67" s="357">
        <f t="shared" si="38"/>
        <v>0</v>
      </c>
      <c r="I67" s="357">
        <f t="shared" si="38"/>
        <v>0</v>
      </c>
      <c r="J67" s="357">
        <f t="shared" si="38"/>
        <v>0</v>
      </c>
      <c r="K67" s="357">
        <f t="shared" si="38"/>
        <v>0</v>
      </c>
      <c r="L67" s="357">
        <f t="shared" si="38"/>
        <v>0</v>
      </c>
      <c r="M67" s="357">
        <f t="shared" si="38"/>
        <v>0</v>
      </c>
      <c r="N67" s="341">
        <f t="shared" si="6"/>
        <v>-3.645879468</v>
      </c>
      <c r="O67" s="342">
        <f t="shared" si="11"/>
        <v>-1</v>
      </c>
      <c r="P67" s="357">
        <v>0</v>
      </c>
      <c r="Q67" s="357">
        <v>0</v>
      </c>
      <c r="R67" s="357">
        <v>0</v>
      </c>
      <c r="S67" s="357">
        <v>0</v>
      </c>
      <c r="T67" s="341">
        <f t="shared" si="12"/>
        <v>-3.645879468</v>
      </c>
      <c r="U67" s="342">
        <f t="shared" si="9"/>
        <v>-1</v>
      </c>
      <c r="V67" s="357">
        <v>0</v>
      </c>
      <c r="W67" s="357">
        <v>0</v>
      </c>
      <c r="X67" s="338" t="s">
        <v>920</v>
      </c>
    </row>
    <row r="68" spans="1:24" ht="25.5" customHeight="1" x14ac:dyDescent="0.2">
      <c r="A68" s="359" t="s">
        <v>886</v>
      </c>
      <c r="B68" s="360" t="s">
        <v>999</v>
      </c>
      <c r="C68" s="350" t="s">
        <v>1000</v>
      </c>
      <c r="D68" s="351">
        <f t="shared" si="30"/>
        <v>1.7925907320000001</v>
      </c>
      <c r="E68" s="361">
        <v>0</v>
      </c>
      <c r="F68" s="361">
        <v>0</v>
      </c>
      <c r="G68" s="361">
        <v>1.7925907320000001</v>
      </c>
      <c r="H68" s="361">
        <v>0</v>
      </c>
      <c r="I68" s="362">
        <f t="shared" ref="I68" si="39">J68+K68+L68+M68</f>
        <v>0</v>
      </c>
      <c r="J68" s="363">
        <v>0</v>
      </c>
      <c r="K68" s="363">
        <v>0</v>
      </c>
      <c r="L68" s="363">
        <v>0</v>
      </c>
      <c r="M68" s="363">
        <v>0</v>
      </c>
      <c r="N68" s="353">
        <f t="shared" ref="N68" si="40">I68-D68</f>
        <v>-1.7925907320000001</v>
      </c>
      <c r="O68" s="354">
        <f t="shared" ref="O68" si="41">N68/D68</f>
        <v>-1</v>
      </c>
      <c r="P68" s="351">
        <v>0</v>
      </c>
      <c r="Q68" s="351">
        <v>0</v>
      </c>
      <c r="R68" s="351">
        <v>0</v>
      </c>
      <c r="S68" s="351">
        <v>0</v>
      </c>
      <c r="T68" s="353">
        <f t="shared" ref="T68" si="42">L68-G68</f>
        <v>-1.7925907320000001</v>
      </c>
      <c r="U68" s="354">
        <f t="shared" ref="U68" si="43">T68/G68</f>
        <v>-1</v>
      </c>
      <c r="V68" s="361">
        <v>0</v>
      </c>
      <c r="W68" s="361">
        <v>0</v>
      </c>
      <c r="X68" s="338" t="s">
        <v>920</v>
      </c>
    </row>
    <row r="69" spans="1:24" ht="25.5" customHeight="1" x14ac:dyDescent="0.2">
      <c r="A69" s="359" t="s">
        <v>998</v>
      </c>
      <c r="B69" s="360" t="s">
        <v>1001</v>
      </c>
      <c r="C69" s="350" t="s">
        <v>1002</v>
      </c>
      <c r="D69" s="351">
        <f t="shared" ref="D69" si="44">E69+F69+G69+H69</f>
        <v>1.8532887359999999</v>
      </c>
      <c r="E69" s="361">
        <v>0</v>
      </c>
      <c r="F69" s="361">
        <v>0</v>
      </c>
      <c r="G69" s="361">
        <v>1.8532887359999999</v>
      </c>
      <c r="H69" s="361">
        <v>0</v>
      </c>
      <c r="I69" s="362">
        <f t="shared" ref="I69" si="45">J69+K69+L69+M69</f>
        <v>0</v>
      </c>
      <c r="J69" s="363">
        <v>0</v>
      </c>
      <c r="K69" s="363">
        <v>0</v>
      </c>
      <c r="L69" s="363">
        <v>0</v>
      </c>
      <c r="M69" s="363">
        <v>0</v>
      </c>
      <c r="N69" s="353">
        <f t="shared" ref="N69" si="46">I69-D69</f>
        <v>-1.8532887359999999</v>
      </c>
      <c r="O69" s="354">
        <f t="shared" ref="O69" si="47">N69/D69</f>
        <v>-1</v>
      </c>
      <c r="P69" s="351">
        <v>0</v>
      </c>
      <c r="Q69" s="351">
        <v>0</v>
      </c>
      <c r="R69" s="351">
        <v>0</v>
      </c>
      <c r="S69" s="351">
        <v>0</v>
      </c>
      <c r="T69" s="353">
        <f t="shared" ref="T69" si="48">L69-G69</f>
        <v>-1.8532887359999999</v>
      </c>
      <c r="U69" s="354">
        <f t="shared" ref="U69" si="49">T69/G69</f>
        <v>-1</v>
      </c>
      <c r="V69" s="361">
        <v>0</v>
      </c>
      <c r="W69" s="361">
        <v>0</v>
      </c>
      <c r="X69" s="338" t="s">
        <v>920</v>
      </c>
    </row>
    <row r="70" spans="1:24" ht="26.25" customHeight="1" x14ac:dyDescent="0.2">
      <c r="A70" s="355" t="s">
        <v>113</v>
      </c>
      <c r="B70" s="340" t="s">
        <v>848</v>
      </c>
      <c r="C70" s="364" t="s">
        <v>830</v>
      </c>
      <c r="D70" s="357">
        <f>D71</f>
        <v>62.556439103999999</v>
      </c>
      <c r="E70" s="357">
        <f t="shared" ref="E70:M70" si="50">E71</f>
        <v>0</v>
      </c>
      <c r="F70" s="357">
        <f t="shared" si="50"/>
        <v>0</v>
      </c>
      <c r="G70" s="357">
        <f t="shared" si="50"/>
        <v>62.556439103999999</v>
      </c>
      <c r="H70" s="357">
        <f t="shared" si="50"/>
        <v>0</v>
      </c>
      <c r="I70" s="357">
        <f t="shared" si="50"/>
        <v>0.9359235239999999</v>
      </c>
      <c r="J70" s="357">
        <f t="shared" si="50"/>
        <v>0</v>
      </c>
      <c r="K70" s="357">
        <f t="shared" si="50"/>
        <v>0</v>
      </c>
      <c r="L70" s="357">
        <f t="shared" si="50"/>
        <v>0.9359235239999999</v>
      </c>
      <c r="M70" s="357">
        <f t="shared" si="50"/>
        <v>0</v>
      </c>
      <c r="N70" s="341">
        <f t="shared" si="6"/>
        <v>-61.620515579999996</v>
      </c>
      <c r="O70" s="342">
        <f t="shared" si="11"/>
        <v>-0.98503873402314301</v>
      </c>
      <c r="P70" s="357">
        <f t="shared" ref="P70:W70" si="51">P71</f>
        <v>0</v>
      </c>
      <c r="Q70" s="357">
        <f t="shared" si="51"/>
        <v>0</v>
      </c>
      <c r="R70" s="357">
        <f t="shared" si="51"/>
        <v>0</v>
      </c>
      <c r="S70" s="357">
        <f t="shared" si="51"/>
        <v>0</v>
      </c>
      <c r="T70" s="341">
        <f t="shared" si="12"/>
        <v>-61.620515579999996</v>
      </c>
      <c r="U70" s="342">
        <f t="shared" si="9"/>
        <v>-0.98503873402314301</v>
      </c>
      <c r="V70" s="357">
        <f t="shared" si="51"/>
        <v>0</v>
      </c>
      <c r="W70" s="357">
        <f t="shared" si="51"/>
        <v>0</v>
      </c>
      <c r="X70" s="338" t="s">
        <v>920</v>
      </c>
    </row>
    <row r="71" spans="1:24" s="358" customFormat="1" ht="18" customHeight="1" x14ac:dyDescent="0.2">
      <c r="A71" s="355" t="s">
        <v>849</v>
      </c>
      <c r="B71" s="340" t="s">
        <v>850</v>
      </c>
      <c r="C71" s="364" t="s">
        <v>830</v>
      </c>
      <c r="D71" s="357">
        <f>SUM(D72:D90)</f>
        <v>62.556439103999999</v>
      </c>
      <c r="E71" s="357">
        <f t="shared" ref="E71:M71" si="52">SUM(E72:E90)</f>
        <v>0</v>
      </c>
      <c r="F71" s="357">
        <f t="shared" si="52"/>
        <v>0</v>
      </c>
      <c r="G71" s="357">
        <f t="shared" si="52"/>
        <v>62.556439103999999</v>
      </c>
      <c r="H71" s="357">
        <f t="shared" si="52"/>
        <v>0</v>
      </c>
      <c r="I71" s="357">
        <f t="shared" si="52"/>
        <v>0.9359235239999999</v>
      </c>
      <c r="J71" s="357">
        <f t="shared" si="52"/>
        <v>0</v>
      </c>
      <c r="K71" s="357">
        <f t="shared" si="52"/>
        <v>0</v>
      </c>
      <c r="L71" s="357">
        <f t="shared" si="52"/>
        <v>0.9359235239999999</v>
      </c>
      <c r="M71" s="357">
        <f t="shared" si="52"/>
        <v>0</v>
      </c>
      <c r="N71" s="341">
        <f t="shared" si="6"/>
        <v>-61.620515579999996</v>
      </c>
      <c r="O71" s="342">
        <f t="shared" si="11"/>
        <v>-0.98503873402314301</v>
      </c>
      <c r="P71" s="341">
        <v>0</v>
      </c>
      <c r="Q71" s="341">
        <v>0</v>
      </c>
      <c r="R71" s="341">
        <v>0</v>
      </c>
      <c r="S71" s="341">
        <v>0</v>
      </c>
      <c r="T71" s="341">
        <f t="shared" si="12"/>
        <v>-61.620515579999996</v>
      </c>
      <c r="U71" s="342">
        <f t="shared" si="9"/>
        <v>-0.98503873402314301</v>
      </c>
      <c r="V71" s="341">
        <v>0</v>
      </c>
      <c r="W71" s="341">
        <v>0</v>
      </c>
      <c r="X71" s="338" t="s">
        <v>920</v>
      </c>
    </row>
    <row r="72" spans="1:24" ht="18" customHeight="1" x14ac:dyDescent="0.2">
      <c r="A72" s="359" t="s">
        <v>1003</v>
      </c>
      <c r="B72" s="365" t="s">
        <v>1013</v>
      </c>
      <c r="C72" s="350" t="s">
        <v>1014</v>
      </c>
      <c r="D72" s="351">
        <f t="shared" ref="D72:D78" si="53">E72+F72+G72+H72</f>
        <v>1.1710237799999998</v>
      </c>
      <c r="E72" s="361">
        <v>0</v>
      </c>
      <c r="F72" s="361">
        <v>0</v>
      </c>
      <c r="G72" s="361">
        <v>1.1710237799999998</v>
      </c>
      <c r="H72" s="361">
        <v>0</v>
      </c>
      <c r="I72" s="362">
        <f t="shared" ref="I72:I79" si="54">J72+K72+L72+M72</f>
        <v>0</v>
      </c>
      <c r="J72" s="361">
        <v>0</v>
      </c>
      <c r="K72" s="361">
        <v>0</v>
      </c>
      <c r="L72" s="361">
        <v>0</v>
      </c>
      <c r="M72" s="361">
        <v>0</v>
      </c>
      <c r="N72" s="353">
        <f t="shared" si="6"/>
        <v>-1.1710237799999998</v>
      </c>
      <c r="O72" s="354">
        <f t="shared" si="11"/>
        <v>-1</v>
      </c>
      <c r="P72" s="361">
        <v>0</v>
      </c>
      <c r="Q72" s="361">
        <v>0</v>
      </c>
      <c r="R72" s="361">
        <v>0</v>
      </c>
      <c r="S72" s="361">
        <v>0</v>
      </c>
      <c r="T72" s="353">
        <f t="shared" si="12"/>
        <v>-1.1710237799999998</v>
      </c>
      <c r="U72" s="354">
        <f t="shared" si="9"/>
        <v>-1</v>
      </c>
      <c r="V72" s="361">
        <v>0</v>
      </c>
      <c r="W72" s="361">
        <v>0</v>
      </c>
      <c r="X72" s="338" t="s">
        <v>920</v>
      </c>
    </row>
    <row r="73" spans="1:24" ht="18" customHeight="1" x14ac:dyDescent="0.2">
      <c r="A73" s="359" t="s">
        <v>887</v>
      </c>
      <c r="B73" s="365" t="s">
        <v>1015</v>
      </c>
      <c r="C73" s="350" t="s">
        <v>1016</v>
      </c>
      <c r="D73" s="351">
        <f t="shared" si="53"/>
        <v>2.7114165239999997</v>
      </c>
      <c r="E73" s="361">
        <v>0</v>
      </c>
      <c r="F73" s="361">
        <v>0</v>
      </c>
      <c r="G73" s="361">
        <v>2.7114165239999997</v>
      </c>
      <c r="H73" s="361">
        <v>0</v>
      </c>
      <c r="I73" s="362">
        <f t="shared" si="54"/>
        <v>0</v>
      </c>
      <c r="J73" s="361">
        <v>0</v>
      </c>
      <c r="K73" s="361">
        <v>0</v>
      </c>
      <c r="L73" s="361">
        <v>0</v>
      </c>
      <c r="M73" s="361">
        <v>0</v>
      </c>
      <c r="N73" s="353">
        <f t="shared" si="6"/>
        <v>-2.7114165239999997</v>
      </c>
      <c r="O73" s="354">
        <f t="shared" si="11"/>
        <v>-1</v>
      </c>
      <c r="P73" s="361">
        <v>0</v>
      </c>
      <c r="Q73" s="361">
        <v>0</v>
      </c>
      <c r="R73" s="361">
        <v>0</v>
      </c>
      <c r="S73" s="361">
        <v>0</v>
      </c>
      <c r="T73" s="353">
        <f t="shared" si="12"/>
        <v>-2.7114165239999997</v>
      </c>
      <c r="U73" s="354">
        <f t="shared" si="9"/>
        <v>-1</v>
      </c>
      <c r="V73" s="361">
        <v>0</v>
      </c>
      <c r="W73" s="361">
        <v>0</v>
      </c>
      <c r="X73" s="338" t="s">
        <v>920</v>
      </c>
    </row>
    <row r="74" spans="1:24" ht="18" customHeight="1" x14ac:dyDescent="0.2">
      <c r="A74" s="359" t="s">
        <v>888</v>
      </c>
      <c r="B74" s="365" t="s">
        <v>1017</v>
      </c>
      <c r="C74" s="350" t="s">
        <v>1018</v>
      </c>
      <c r="D74" s="351">
        <f t="shared" si="53"/>
        <v>1.373579136</v>
      </c>
      <c r="E74" s="361">
        <v>0</v>
      </c>
      <c r="F74" s="361">
        <v>0</v>
      </c>
      <c r="G74" s="361">
        <v>1.373579136</v>
      </c>
      <c r="H74" s="361">
        <v>0</v>
      </c>
      <c r="I74" s="362">
        <f t="shared" si="54"/>
        <v>0</v>
      </c>
      <c r="J74" s="361">
        <v>0</v>
      </c>
      <c r="K74" s="361">
        <v>0</v>
      </c>
      <c r="L74" s="361">
        <v>0</v>
      </c>
      <c r="M74" s="361">
        <v>0</v>
      </c>
      <c r="N74" s="353">
        <f t="shared" si="6"/>
        <v>-1.373579136</v>
      </c>
      <c r="O74" s="354">
        <f t="shared" si="11"/>
        <v>-1</v>
      </c>
      <c r="P74" s="361">
        <v>0</v>
      </c>
      <c r="Q74" s="361">
        <v>0</v>
      </c>
      <c r="R74" s="361">
        <v>0</v>
      </c>
      <c r="S74" s="361">
        <v>0</v>
      </c>
      <c r="T74" s="353">
        <f t="shared" si="12"/>
        <v>-1.373579136</v>
      </c>
      <c r="U74" s="354">
        <f t="shared" si="9"/>
        <v>-1</v>
      </c>
      <c r="V74" s="361">
        <v>0</v>
      </c>
      <c r="W74" s="361">
        <v>0</v>
      </c>
      <c r="X74" s="338" t="s">
        <v>920</v>
      </c>
    </row>
    <row r="75" spans="1:24" ht="18" customHeight="1" x14ac:dyDescent="0.2">
      <c r="A75" s="359" t="s">
        <v>889</v>
      </c>
      <c r="B75" s="365" t="s">
        <v>1019</v>
      </c>
      <c r="C75" s="350" t="s">
        <v>1020</v>
      </c>
      <c r="D75" s="351">
        <f t="shared" si="53"/>
        <v>2.79380286</v>
      </c>
      <c r="E75" s="361">
        <v>0</v>
      </c>
      <c r="F75" s="361">
        <v>0</v>
      </c>
      <c r="G75" s="361">
        <v>2.79380286</v>
      </c>
      <c r="H75" s="361">
        <v>0</v>
      </c>
      <c r="I75" s="362">
        <f t="shared" si="54"/>
        <v>0</v>
      </c>
      <c r="J75" s="361">
        <v>0</v>
      </c>
      <c r="K75" s="361">
        <v>0</v>
      </c>
      <c r="L75" s="361">
        <v>0</v>
      </c>
      <c r="M75" s="361">
        <v>0</v>
      </c>
      <c r="N75" s="353">
        <f t="shared" si="6"/>
        <v>-2.79380286</v>
      </c>
      <c r="O75" s="354">
        <f t="shared" si="11"/>
        <v>-1</v>
      </c>
      <c r="P75" s="361">
        <v>0</v>
      </c>
      <c r="Q75" s="361">
        <v>0</v>
      </c>
      <c r="R75" s="361">
        <v>0</v>
      </c>
      <c r="S75" s="361">
        <v>0</v>
      </c>
      <c r="T75" s="353">
        <f t="shared" si="12"/>
        <v>-2.79380286</v>
      </c>
      <c r="U75" s="354">
        <f t="shared" si="9"/>
        <v>-1</v>
      </c>
      <c r="V75" s="361">
        <v>0</v>
      </c>
      <c r="W75" s="361">
        <v>0</v>
      </c>
      <c r="X75" s="338" t="s">
        <v>920</v>
      </c>
    </row>
    <row r="76" spans="1:24" ht="18" customHeight="1" x14ac:dyDescent="0.2">
      <c r="A76" s="359" t="s">
        <v>890</v>
      </c>
      <c r="B76" s="365" t="s">
        <v>1021</v>
      </c>
      <c r="C76" s="350" t="s">
        <v>1022</v>
      </c>
      <c r="D76" s="351">
        <f t="shared" si="53"/>
        <v>1.3539375359999999</v>
      </c>
      <c r="E76" s="361">
        <v>0</v>
      </c>
      <c r="F76" s="361">
        <v>0</v>
      </c>
      <c r="G76" s="361">
        <v>1.3539375359999999</v>
      </c>
      <c r="H76" s="361">
        <v>0</v>
      </c>
      <c r="I76" s="362">
        <f t="shared" si="54"/>
        <v>0</v>
      </c>
      <c r="J76" s="361">
        <v>0</v>
      </c>
      <c r="K76" s="361">
        <v>0</v>
      </c>
      <c r="L76" s="361">
        <v>0</v>
      </c>
      <c r="M76" s="361">
        <v>0</v>
      </c>
      <c r="N76" s="353">
        <f t="shared" si="6"/>
        <v>-1.3539375359999999</v>
      </c>
      <c r="O76" s="354">
        <f t="shared" si="11"/>
        <v>-1</v>
      </c>
      <c r="P76" s="361">
        <v>0</v>
      </c>
      <c r="Q76" s="361">
        <v>0</v>
      </c>
      <c r="R76" s="361">
        <v>0</v>
      </c>
      <c r="S76" s="361">
        <v>0</v>
      </c>
      <c r="T76" s="353">
        <f t="shared" si="12"/>
        <v>-1.3539375359999999</v>
      </c>
      <c r="U76" s="354">
        <f t="shared" si="9"/>
        <v>-1</v>
      </c>
      <c r="V76" s="361">
        <v>0</v>
      </c>
      <c r="W76" s="361">
        <v>0</v>
      </c>
      <c r="X76" s="338" t="s">
        <v>920</v>
      </c>
    </row>
    <row r="77" spans="1:24" ht="18" customHeight="1" x14ac:dyDescent="0.2">
      <c r="A77" s="359" t="s">
        <v>891</v>
      </c>
      <c r="B77" s="365" t="s">
        <v>1023</v>
      </c>
      <c r="C77" s="350" t="s">
        <v>1024</v>
      </c>
      <c r="D77" s="351">
        <f t="shared" si="53"/>
        <v>1.5048837119999998</v>
      </c>
      <c r="E77" s="361">
        <v>0</v>
      </c>
      <c r="F77" s="361">
        <v>0</v>
      </c>
      <c r="G77" s="361">
        <v>1.5048837119999998</v>
      </c>
      <c r="H77" s="361">
        <v>0</v>
      </c>
      <c r="I77" s="362">
        <f t="shared" si="54"/>
        <v>0</v>
      </c>
      <c r="J77" s="361">
        <v>0</v>
      </c>
      <c r="K77" s="361">
        <v>0</v>
      </c>
      <c r="L77" s="361">
        <v>0</v>
      </c>
      <c r="M77" s="361">
        <v>0</v>
      </c>
      <c r="N77" s="353">
        <f t="shared" si="6"/>
        <v>-1.5048837119999998</v>
      </c>
      <c r="O77" s="354">
        <f t="shared" si="11"/>
        <v>-1</v>
      </c>
      <c r="P77" s="361">
        <v>0</v>
      </c>
      <c r="Q77" s="361">
        <v>0</v>
      </c>
      <c r="R77" s="361">
        <v>0</v>
      </c>
      <c r="S77" s="361">
        <v>0</v>
      </c>
      <c r="T77" s="353">
        <f t="shared" si="12"/>
        <v>-1.5048837119999998</v>
      </c>
      <c r="U77" s="354">
        <f t="shared" si="9"/>
        <v>-1</v>
      </c>
      <c r="V77" s="361">
        <v>0</v>
      </c>
      <c r="W77" s="361">
        <v>0</v>
      </c>
      <c r="X77" s="338" t="s">
        <v>920</v>
      </c>
    </row>
    <row r="78" spans="1:24" ht="18" customHeight="1" x14ac:dyDescent="0.2">
      <c r="A78" s="359" t="s">
        <v>892</v>
      </c>
      <c r="B78" s="365" t="s">
        <v>1025</v>
      </c>
      <c r="C78" s="350" t="s">
        <v>1026</v>
      </c>
      <c r="D78" s="351">
        <f t="shared" si="53"/>
        <v>0.83471777999999996</v>
      </c>
      <c r="E78" s="361">
        <v>0</v>
      </c>
      <c r="F78" s="361">
        <v>0</v>
      </c>
      <c r="G78" s="361">
        <v>0.83471777999999996</v>
      </c>
      <c r="H78" s="361">
        <v>0</v>
      </c>
      <c r="I78" s="362">
        <f t="shared" si="54"/>
        <v>0</v>
      </c>
      <c r="J78" s="361">
        <v>0</v>
      </c>
      <c r="K78" s="361">
        <v>0</v>
      </c>
      <c r="L78" s="361">
        <v>0</v>
      </c>
      <c r="M78" s="361">
        <v>0</v>
      </c>
      <c r="N78" s="353">
        <f t="shared" si="6"/>
        <v>-0.83471777999999996</v>
      </c>
      <c r="O78" s="354">
        <f t="shared" si="11"/>
        <v>-1</v>
      </c>
      <c r="P78" s="361">
        <v>0</v>
      </c>
      <c r="Q78" s="361">
        <v>0</v>
      </c>
      <c r="R78" s="361">
        <v>0</v>
      </c>
      <c r="S78" s="361">
        <v>0</v>
      </c>
      <c r="T78" s="353">
        <f t="shared" si="12"/>
        <v>-0.83471777999999996</v>
      </c>
      <c r="U78" s="354">
        <f t="shared" si="9"/>
        <v>-1</v>
      </c>
      <c r="V78" s="361">
        <v>0</v>
      </c>
      <c r="W78" s="361">
        <v>0</v>
      </c>
      <c r="X78" s="338" t="s">
        <v>920</v>
      </c>
    </row>
    <row r="79" spans="1:24" ht="26.25" customHeight="1" x14ac:dyDescent="0.2">
      <c r="A79" s="359" t="s">
        <v>893</v>
      </c>
      <c r="B79" s="366" t="s">
        <v>1027</v>
      </c>
      <c r="C79" s="350" t="s">
        <v>1028</v>
      </c>
      <c r="D79" s="362">
        <f>E79+F79+G79+H79</f>
        <v>1.9856908439999998</v>
      </c>
      <c r="E79" s="362">
        <v>0</v>
      </c>
      <c r="F79" s="362">
        <v>0</v>
      </c>
      <c r="G79" s="353">
        <v>1.9856908439999998</v>
      </c>
      <c r="H79" s="362">
        <v>0</v>
      </c>
      <c r="I79" s="362">
        <f t="shared" si="54"/>
        <v>0</v>
      </c>
      <c r="J79" s="362">
        <v>0</v>
      </c>
      <c r="K79" s="362">
        <v>0</v>
      </c>
      <c r="L79" s="362">
        <v>0</v>
      </c>
      <c r="M79" s="362">
        <v>0</v>
      </c>
      <c r="N79" s="353">
        <f t="shared" si="6"/>
        <v>-1.9856908439999998</v>
      </c>
      <c r="O79" s="354">
        <f t="shared" si="11"/>
        <v>-1</v>
      </c>
      <c r="P79" s="367">
        <v>0</v>
      </c>
      <c r="Q79" s="367">
        <v>0</v>
      </c>
      <c r="R79" s="367">
        <v>0</v>
      </c>
      <c r="S79" s="367">
        <v>0</v>
      </c>
      <c r="T79" s="353">
        <f t="shared" si="12"/>
        <v>-1.9856908439999998</v>
      </c>
      <c r="U79" s="354">
        <f t="shared" si="9"/>
        <v>-1</v>
      </c>
      <c r="V79" s="367">
        <v>0</v>
      </c>
      <c r="W79" s="367">
        <v>0</v>
      </c>
      <c r="X79" s="338" t="s">
        <v>920</v>
      </c>
    </row>
    <row r="80" spans="1:24" ht="26.25" customHeight="1" x14ac:dyDescent="0.2">
      <c r="A80" s="359" t="s">
        <v>895</v>
      </c>
      <c r="B80" s="366" t="s">
        <v>1029</v>
      </c>
      <c r="C80" s="350" t="s">
        <v>1030</v>
      </c>
      <c r="D80" s="362">
        <f t="shared" ref="D80:D90" si="55">E80+F80+G80+H80</f>
        <v>4.0747090559999997</v>
      </c>
      <c r="E80" s="362">
        <v>0</v>
      </c>
      <c r="F80" s="362">
        <v>0</v>
      </c>
      <c r="G80" s="353">
        <v>4.0747090559999997</v>
      </c>
      <c r="H80" s="362">
        <v>0</v>
      </c>
      <c r="I80" s="362">
        <f t="shared" ref="I80:I90" si="56">J80+K80+L80+M80</f>
        <v>0</v>
      </c>
      <c r="J80" s="362">
        <v>0</v>
      </c>
      <c r="K80" s="362">
        <v>0</v>
      </c>
      <c r="L80" s="362">
        <v>0</v>
      </c>
      <c r="M80" s="362">
        <v>0</v>
      </c>
      <c r="N80" s="353">
        <f t="shared" ref="N80:N90" si="57">I80-D80</f>
        <v>-4.0747090559999997</v>
      </c>
      <c r="O80" s="354">
        <f t="shared" ref="O80:O90" si="58">N80/D80</f>
        <v>-1</v>
      </c>
      <c r="P80" s="367">
        <v>0</v>
      </c>
      <c r="Q80" s="367">
        <v>0</v>
      </c>
      <c r="R80" s="367">
        <v>0</v>
      </c>
      <c r="S80" s="367">
        <v>0</v>
      </c>
      <c r="T80" s="353">
        <f t="shared" ref="T80:T90" si="59">L80-G80</f>
        <v>-4.0747090559999997</v>
      </c>
      <c r="U80" s="354">
        <f t="shared" ref="U80:U90" si="60">T80/G80</f>
        <v>-1</v>
      </c>
      <c r="V80" s="367">
        <v>0</v>
      </c>
      <c r="W80" s="367">
        <v>0</v>
      </c>
      <c r="X80" s="338" t="s">
        <v>920</v>
      </c>
    </row>
    <row r="81" spans="1:24" ht="26.25" customHeight="1" x14ac:dyDescent="0.2">
      <c r="A81" s="359" t="s">
        <v>896</v>
      </c>
      <c r="B81" s="366" t="s">
        <v>1031</v>
      </c>
      <c r="C81" s="350" t="s">
        <v>1032</v>
      </c>
      <c r="D81" s="362">
        <f t="shared" si="55"/>
        <v>4.8892262999999998</v>
      </c>
      <c r="E81" s="362">
        <v>0</v>
      </c>
      <c r="F81" s="362">
        <v>0</v>
      </c>
      <c r="G81" s="353">
        <v>4.8892262999999998</v>
      </c>
      <c r="H81" s="362">
        <v>0</v>
      </c>
      <c r="I81" s="362">
        <f t="shared" si="56"/>
        <v>0</v>
      </c>
      <c r="J81" s="362">
        <v>0</v>
      </c>
      <c r="K81" s="362">
        <v>0</v>
      </c>
      <c r="L81" s="362">
        <v>0</v>
      </c>
      <c r="M81" s="362">
        <v>0</v>
      </c>
      <c r="N81" s="353">
        <f t="shared" si="57"/>
        <v>-4.8892262999999998</v>
      </c>
      <c r="O81" s="354">
        <f t="shared" si="58"/>
        <v>-1</v>
      </c>
      <c r="P81" s="367">
        <v>0</v>
      </c>
      <c r="Q81" s="367">
        <v>0</v>
      </c>
      <c r="R81" s="367">
        <v>0</v>
      </c>
      <c r="S81" s="367">
        <v>0</v>
      </c>
      <c r="T81" s="353">
        <f t="shared" si="59"/>
        <v>-4.8892262999999998</v>
      </c>
      <c r="U81" s="354">
        <f t="shared" si="60"/>
        <v>-1</v>
      </c>
      <c r="V81" s="367">
        <v>0</v>
      </c>
      <c r="W81" s="367">
        <v>0</v>
      </c>
      <c r="X81" s="338" t="s">
        <v>920</v>
      </c>
    </row>
    <row r="82" spans="1:24" ht="26.25" customHeight="1" x14ac:dyDescent="0.2">
      <c r="A82" s="359" t="s">
        <v>1004</v>
      </c>
      <c r="B82" s="366" t="s">
        <v>1033</v>
      </c>
      <c r="C82" s="350" t="s">
        <v>1034</v>
      </c>
      <c r="D82" s="362">
        <f t="shared" si="55"/>
        <v>2.2205098799999998</v>
      </c>
      <c r="E82" s="362">
        <v>0</v>
      </c>
      <c r="F82" s="362">
        <v>0</v>
      </c>
      <c r="G82" s="353">
        <v>2.2205098799999998</v>
      </c>
      <c r="H82" s="362">
        <v>0</v>
      </c>
      <c r="I82" s="362">
        <f t="shared" si="56"/>
        <v>0</v>
      </c>
      <c r="J82" s="362">
        <v>0</v>
      </c>
      <c r="K82" s="362">
        <v>0</v>
      </c>
      <c r="L82" s="362">
        <v>0</v>
      </c>
      <c r="M82" s="362">
        <v>0</v>
      </c>
      <c r="N82" s="353">
        <f t="shared" si="57"/>
        <v>-2.2205098799999998</v>
      </c>
      <c r="O82" s="354">
        <f t="shared" si="58"/>
        <v>-1</v>
      </c>
      <c r="P82" s="367">
        <v>0</v>
      </c>
      <c r="Q82" s="367">
        <v>0</v>
      </c>
      <c r="R82" s="367">
        <v>0</v>
      </c>
      <c r="S82" s="367">
        <v>0</v>
      </c>
      <c r="T82" s="353">
        <f t="shared" si="59"/>
        <v>-2.2205098799999998</v>
      </c>
      <c r="U82" s="354">
        <f t="shared" si="60"/>
        <v>-1</v>
      </c>
      <c r="V82" s="367">
        <v>0</v>
      </c>
      <c r="W82" s="367">
        <v>0</v>
      </c>
      <c r="X82" s="338" t="s">
        <v>920</v>
      </c>
    </row>
    <row r="83" spans="1:24" ht="26.25" customHeight="1" x14ac:dyDescent="0.2">
      <c r="A83" s="359" t="s">
        <v>1005</v>
      </c>
      <c r="B83" s="366" t="s">
        <v>1035</v>
      </c>
      <c r="C83" s="350" t="s">
        <v>1036</v>
      </c>
      <c r="D83" s="362">
        <f t="shared" si="55"/>
        <v>3.5554578600000002</v>
      </c>
      <c r="E83" s="362">
        <v>0</v>
      </c>
      <c r="F83" s="362">
        <v>0</v>
      </c>
      <c r="G83" s="353">
        <v>3.5554578600000002</v>
      </c>
      <c r="H83" s="362">
        <v>0</v>
      </c>
      <c r="I83" s="362">
        <f t="shared" si="56"/>
        <v>0</v>
      </c>
      <c r="J83" s="362">
        <v>0</v>
      </c>
      <c r="K83" s="362">
        <v>0</v>
      </c>
      <c r="L83" s="362">
        <v>0</v>
      </c>
      <c r="M83" s="362">
        <v>0</v>
      </c>
      <c r="N83" s="353">
        <f t="shared" si="57"/>
        <v>-3.5554578600000002</v>
      </c>
      <c r="O83" s="354">
        <f t="shared" si="58"/>
        <v>-1</v>
      </c>
      <c r="P83" s="367">
        <v>0</v>
      </c>
      <c r="Q83" s="367">
        <v>0</v>
      </c>
      <c r="R83" s="367">
        <v>0</v>
      </c>
      <c r="S83" s="367">
        <v>0</v>
      </c>
      <c r="T83" s="353">
        <f t="shared" si="59"/>
        <v>-3.5554578600000002</v>
      </c>
      <c r="U83" s="354">
        <f t="shared" si="60"/>
        <v>-1</v>
      </c>
      <c r="V83" s="367">
        <v>0</v>
      </c>
      <c r="W83" s="367">
        <v>0</v>
      </c>
      <c r="X83" s="338" t="s">
        <v>920</v>
      </c>
    </row>
    <row r="84" spans="1:24" ht="26.25" customHeight="1" x14ac:dyDescent="0.2">
      <c r="A84" s="359" t="s">
        <v>1006</v>
      </c>
      <c r="B84" s="366" t="s">
        <v>1037</v>
      </c>
      <c r="C84" s="350" t="s">
        <v>1038</v>
      </c>
      <c r="D84" s="362">
        <f t="shared" si="55"/>
        <v>4.6908713280000001</v>
      </c>
      <c r="E84" s="362">
        <v>0</v>
      </c>
      <c r="F84" s="362">
        <v>0</v>
      </c>
      <c r="G84" s="353">
        <v>4.6908713280000001</v>
      </c>
      <c r="H84" s="362">
        <v>0</v>
      </c>
      <c r="I84" s="362">
        <f t="shared" si="56"/>
        <v>0</v>
      </c>
      <c r="J84" s="362">
        <v>0</v>
      </c>
      <c r="K84" s="362">
        <v>0</v>
      </c>
      <c r="L84" s="362">
        <v>0</v>
      </c>
      <c r="M84" s="362">
        <v>0</v>
      </c>
      <c r="N84" s="353">
        <f t="shared" si="57"/>
        <v>-4.6908713280000001</v>
      </c>
      <c r="O84" s="354">
        <f t="shared" si="58"/>
        <v>-1</v>
      </c>
      <c r="P84" s="367">
        <v>0</v>
      </c>
      <c r="Q84" s="367">
        <v>0</v>
      </c>
      <c r="R84" s="367">
        <v>0</v>
      </c>
      <c r="S84" s="367">
        <v>0</v>
      </c>
      <c r="T84" s="353">
        <f t="shared" si="59"/>
        <v>-4.6908713280000001</v>
      </c>
      <c r="U84" s="354">
        <f t="shared" si="60"/>
        <v>-1</v>
      </c>
      <c r="V84" s="367">
        <v>0</v>
      </c>
      <c r="W84" s="367">
        <v>0</v>
      </c>
      <c r="X84" s="338" t="s">
        <v>920</v>
      </c>
    </row>
    <row r="85" spans="1:24" ht="26.25" customHeight="1" x14ac:dyDescent="0.2">
      <c r="A85" s="359" t="s">
        <v>1007</v>
      </c>
      <c r="B85" s="366" t="s">
        <v>1039</v>
      </c>
      <c r="C85" s="350" t="s">
        <v>1040</v>
      </c>
      <c r="D85" s="362">
        <f t="shared" si="55"/>
        <v>2.3347563240000002</v>
      </c>
      <c r="E85" s="362">
        <v>0</v>
      </c>
      <c r="F85" s="362">
        <v>0</v>
      </c>
      <c r="G85" s="353">
        <v>2.3347563240000002</v>
      </c>
      <c r="H85" s="362">
        <v>0</v>
      </c>
      <c r="I85" s="362">
        <f t="shared" si="56"/>
        <v>0</v>
      </c>
      <c r="J85" s="362">
        <v>0</v>
      </c>
      <c r="K85" s="362">
        <v>0</v>
      </c>
      <c r="L85" s="362">
        <v>0</v>
      </c>
      <c r="M85" s="362">
        <v>0</v>
      </c>
      <c r="N85" s="353">
        <f t="shared" si="57"/>
        <v>-2.3347563240000002</v>
      </c>
      <c r="O85" s="354">
        <f t="shared" si="58"/>
        <v>-1</v>
      </c>
      <c r="P85" s="367">
        <v>0</v>
      </c>
      <c r="Q85" s="367">
        <v>0</v>
      </c>
      <c r="R85" s="367">
        <v>0</v>
      </c>
      <c r="S85" s="367">
        <v>0</v>
      </c>
      <c r="T85" s="353">
        <f t="shared" si="59"/>
        <v>-2.3347563240000002</v>
      </c>
      <c r="U85" s="354">
        <f t="shared" si="60"/>
        <v>-1</v>
      </c>
      <c r="V85" s="367">
        <v>0</v>
      </c>
      <c r="W85" s="367">
        <v>0</v>
      </c>
      <c r="X85" s="338" t="s">
        <v>920</v>
      </c>
    </row>
    <row r="86" spans="1:24" ht="26.25" customHeight="1" x14ac:dyDescent="0.2">
      <c r="A86" s="359" t="s">
        <v>1008</v>
      </c>
      <c r="B86" s="366" t="s">
        <v>1041</v>
      </c>
      <c r="C86" s="350" t="s">
        <v>1042</v>
      </c>
      <c r="D86" s="362">
        <f t="shared" si="55"/>
        <v>5.0306042399999997</v>
      </c>
      <c r="E86" s="362">
        <v>0</v>
      </c>
      <c r="F86" s="362">
        <v>0</v>
      </c>
      <c r="G86" s="353">
        <v>5.0306042399999997</v>
      </c>
      <c r="H86" s="362">
        <v>0</v>
      </c>
      <c r="I86" s="362">
        <f t="shared" si="56"/>
        <v>0</v>
      </c>
      <c r="J86" s="362">
        <v>0</v>
      </c>
      <c r="K86" s="362">
        <v>0</v>
      </c>
      <c r="L86" s="362">
        <v>0</v>
      </c>
      <c r="M86" s="362">
        <v>0</v>
      </c>
      <c r="N86" s="353">
        <f t="shared" si="57"/>
        <v>-5.0306042399999997</v>
      </c>
      <c r="O86" s="354">
        <f t="shared" si="58"/>
        <v>-1</v>
      </c>
      <c r="P86" s="367">
        <v>0</v>
      </c>
      <c r="Q86" s="367">
        <v>0</v>
      </c>
      <c r="R86" s="367">
        <v>0</v>
      </c>
      <c r="S86" s="367">
        <v>0</v>
      </c>
      <c r="T86" s="353">
        <f t="shared" si="59"/>
        <v>-5.0306042399999997</v>
      </c>
      <c r="U86" s="354">
        <f t="shared" si="60"/>
        <v>-1</v>
      </c>
      <c r="V86" s="367">
        <v>0</v>
      </c>
      <c r="W86" s="367">
        <v>0</v>
      </c>
      <c r="X86" s="338" t="s">
        <v>920</v>
      </c>
    </row>
    <row r="87" spans="1:24" ht="26.25" customHeight="1" x14ac:dyDescent="0.2">
      <c r="A87" s="359" t="s">
        <v>1009</v>
      </c>
      <c r="B87" s="366" t="s">
        <v>1043</v>
      </c>
      <c r="C87" s="350" t="s">
        <v>1044</v>
      </c>
      <c r="D87" s="362">
        <f t="shared" si="55"/>
        <v>10.618143192</v>
      </c>
      <c r="E87" s="362">
        <v>0</v>
      </c>
      <c r="F87" s="362">
        <v>0</v>
      </c>
      <c r="G87" s="353">
        <v>10.618143192</v>
      </c>
      <c r="H87" s="362">
        <v>0</v>
      </c>
      <c r="I87" s="362">
        <f t="shared" si="56"/>
        <v>0</v>
      </c>
      <c r="J87" s="362">
        <v>0</v>
      </c>
      <c r="K87" s="362">
        <v>0</v>
      </c>
      <c r="L87" s="362">
        <v>0</v>
      </c>
      <c r="M87" s="362">
        <v>0</v>
      </c>
      <c r="N87" s="353">
        <f t="shared" si="57"/>
        <v>-10.618143192</v>
      </c>
      <c r="O87" s="354">
        <f t="shared" si="58"/>
        <v>-1</v>
      </c>
      <c r="P87" s="367">
        <v>0</v>
      </c>
      <c r="Q87" s="367">
        <v>0</v>
      </c>
      <c r="R87" s="367">
        <v>0</v>
      </c>
      <c r="S87" s="367">
        <v>0</v>
      </c>
      <c r="T87" s="353">
        <f t="shared" si="59"/>
        <v>-10.618143192</v>
      </c>
      <c r="U87" s="354">
        <f t="shared" si="60"/>
        <v>-1</v>
      </c>
      <c r="V87" s="367">
        <v>0</v>
      </c>
      <c r="W87" s="367">
        <v>0</v>
      </c>
      <c r="X87" s="338" t="s">
        <v>920</v>
      </c>
    </row>
    <row r="88" spans="1:24" ht="26.25" customHeight="1" x14ac:dyDescent="0.2">
      <c r="A88" s="359" t="s">
        <v>1010</v>
      </c>
      <c r="B88" s="366" t="s">
        <v>1045</v>
      </c>
      <c r="C88" s="350" t="s">
        <v>1046</v>
      </c>
      <c r="D88" s="362">
        <f t="shared" si="55"/>
        <v>6.0892896839999997</v>
      </c>
      <c r="E88" s="362">
        <v>0</v>
      </c>
      <c r="F88" s="362">
        <v>0</v>
      </c>
      <c r="G88" s="353">
        <v>6.0892896839999997</v>
      </c>
      <c r="H88" s="362">
        <v>0</v>
      </c>
      <c r="I88" s="362">
        <f t="shared" si="56"/>
        <v>0</v>
      </c>
      <c r="J88" s="362">
        <v>0</v>
      </c>
      <c r="K88" s="362">
        <v>0</v>
      </c>
      <c r="L88" s="362">
        <v>0</v>
      </c>
      <c r="M88" s="362">
        <v>0</v>
      </c>
      <c r="N88" s="353">
        <f t="shared" si="57"/>
        <v>-6.0892896839999997</v>
      </c>
      <c r="O88" s="354">
        <f t="shared" si="58"/>
        <v>-1</v>
      </c>
      <c r="P88" s="367">
        <v>0</v>
      </c>
      <c r="Q88" s="367">
        <v>0</v>
      </c>
      <c r="R88" s="367">
        <v>0</v>
      </c>
      <c r="S88" s="367">
        <v>0</v>
      </c>
      <c r="T88" s="353">
        <f t="shared" si="59"/>
        <v>-6.0892896839999997</v>
      </c>
      <c r="U88" s="354">
        <f t="shared" si="60"/>
        <v>-1</v>
      </c>
      <c r="V88" s="367">
        <v>0</v>
      </c>
      <c r="W88" s="367">
        <v>0</v>
      </c>
      <c r="X88" s="338" t="s">
        <v>920</v>
      </c>
    </row>
    <row r="89" spans="1:24" ht="26.25" customHeight="1" x14ac:dyDescent="0.2">
      <c r="A89" s="359" t="s">
        <v>1011</v>
      </c>
      <c r="B89" s="366" t="s">
        <v>1047</v>
      </c>
      <c r="C89" s="350" t="s">
        <v>1048</v>
      </c>
      <c r="D89" s="362">
        <f t="shared" si="55"/>
        <v>2.205679044</v>
      </c>
      <c r="E89" s="362">
        <v>0</v>
      </c>
      <c r="F89" s="362">
        <v>0</v>
      </c>
      <c r="G89" s="353">
        <v>2.205679044</v>
      </c>
      <c r="H89" s="362">
        <v>0</v>
      </c>
      <c r="I89" s="362">
        <f t="shared" si="56"/>
        <v>0</v>
      </c>
      <c r="J89" s="362">
        <v>0</v>
      </c>
      <c r="K89" s="362">
        <v>0</v>
      </c>
      <c r="L89" s="362">
        <v>0</v>
      </c>
      <c r="M89" s="362">
        <v>0</v>
      </c>
      <c r="N89" s="353">
        <f t="shared" si="57"/>
        <v>-2.205679044</v>
      </c>
      <c r="O89" s="354">
        <f t="shared" si="58"/>
        <v>-1</v>
      </c>
      <c r="P89" s="367">
        <v>0</v>
      </c>
      <c r="Q89" s="367">
        <v>0</v>
      </c>
      <c r="R89" s="367">
        <v>0</v>
      </c>
      <c r="S89" s="367">
        <v>0</v>
      </c>
      <c r="T89" s="353">
        <f t="shared" si="59"/>
        <v>-2.205679044</v>
      </c>
      <c r="U89" s="354">
        <f t="shared" si="60"/>
        <v>-1</v>
      </c>
      <c r="V89" s="367">
        <v>0</v>
      </c>
      <c r="W89" s="367">
        <v>0</v>
      </c>
      <c r="X89" s="338" t="s">
        <v>920</v>
      </c>
    </row>
    <row r="90" spans="1:24" ht="21" customHeight="1" x14ac:dyDescent="0.2">
      <c r="A90" s="359" t="s">
        <v>1012</v>
      </c>
      <c r="B90" s="366" t="s">
        <v>1049</v>
      </c>
      <c r="C90" s="350" t="s">
        <v>1050</v>
      </c>
      <c r="D90" s="362">
        <f t="shared" si="55"/>
        <v>3.1181400240000001</v>
      </c>
      <c r="E90" s="362">
        <v>0</v>
      </c>
      <c r="F90" s="362">
        <v>0</v>
      </c>
      <c r="G90" s="353">
        <v>3.1181400240000001</v>
      </c>
      <c r="H90" s="362">
        <v>0</v>
      </c>
      <c r="I90" s="362">
        <f t="shared" si="56"/>
        <v>0.9359235239999999</v>
      </c>
      <c r="J90" s="362">
        <v>0</v>
      </c>
      <c r="K90" s="362">
        <v>0</v>
      </c>
      <c r="L90" s="362">
        <v>0.9359235239999999</v>
      </c>
      <c r="M90" s="362">
        <v>0</v>
      </c>
      <c r="N90" s="353">
        <f t="shared" si="57"/>
        <v>-2.1822165</v>
      </c>
      <c r="O90" s="354">
        <f t="shared" si="58"/>
        <v>-0.69984557563281513</v>
      </c>
      <c r="P90" s="367">
        <v>0</v>
      </c>
      <c r="Q90" s="367">
        <v>0</v>
      </c>
      <c r="R90" s="367">
        <v>0</v>
      </c>
      <c r="S90" s="367">
        <v>0</v>
      </c>
      <c r="T90" s="353">
        <f t="shared" si="59"/>
        <v>-2.1822165</v>
      </c>
      <c r="U90" s="354">
        <f t="shared" si="60"/>
        <v>-0.69984557563281513</v>
      </c>
      <c r="V90" s="367">
        <v>0</v>
      </c>
      <c r="W90" s="367">
        <v>0</v>
      </c>
      <c r="X90" s="338" t="s">
        <v>920</v>
      </c>
    </row>
    <row r="91" spans="1:24" ht="26.25" customHeight="1" x14ac:dyDescent="0.2">
      <c r="A91" s="355" t="s">
        <v>114</v>
      </c>
      <c r="B91" s="340" t="s">
        <v>851</v>
      </c>
      <c r="C91" s="364" t="s">
        <v>830</v>
      </c>
      <c r="D91" s="357">
        <f>D92+D96</f>
        <v>80.896242994946917</v>
      </c>
      <c r="E91" s="357">
        <f t="shared" ref="E91:M91" si="61">E92+E96</f>
        <v>0</v>
      </c>
      <c r="F91" s="357">
        <f t="shared" si="61"/>
        <v>0</v>
      </c>
      <c r="G91" s="357">
        <f t="shared" si="61"/>
        <v>80.896242994946917</v>
      </c>
      <c r="H91" s="357">
        <f t="shared" si="61"/>
        <v>0</v>
      </c>
      <c r="I91" s="357">
        <f t="shared" si="61"/>
        <v>3.724104635999999</v>
      </c>
      <c r="J91" s="357">
        <f t="shared" si="61"/>
        <v>0</v>
      </c>
      <c r="K91" s="357">
        <f t="shared" si="61"/>
        <v>0</v>
      </c>
      <c r="L91" s="357">
        <f t="shared" si="61"/>
        <v>3.724104635999999</v>
      </c>
      <c r="M91" s="357">
        <f t="shared" si="61"/>
        <v>0</v>
      </c>
      <c r="N91" s="341">
        <f t="shared" si="6"/>
        <v>-77.172138358946924</v>
      </c>
      <c r="O91" s="342">
        <f t="shared" si="11"/>
        <v>-0.95396443026120981</v>
      </c>
      <c r="P91" s="357">
        <f t="shared" ref="P91:W91" si="62">P92</f>
        <v>0</v>
      </c>
      <c r="Q91" s="357">
        <f t="shared" si="62"/>
        <v>0</v>
      </c>
      <c r="R91" s="357">
        <f t="shared" si="62"/>
        <v>0</v>
      </c>
      <c r="S91" s="357">
        <f t="shared" si="62"/>
        <v>0</v>
      </c>
      <c r="T91" s="341">
        <f t="shared" si="12"/>
        <v>-77.172138358946924</v>
      </c>
      <c r="U91" s="342">
        <f t="shared" si="9"/>
        <v>-0.95396443026120981</v>
      </c>
      <c r="V91" s="357">
        <f t="shared" si="62"/>
        <v>0</v>
      </c>
      <c r="W91" s="357">
        <f t="shared" si="62"/>
        <v>0</v>
      </c>
      <c r="X91" s="338" t="s">
        <v>920</v>
      </c>
    </row>
    <row r="92" spans="1:24" ht="25.5" customHeight="1" x14ac:dyDescent="0.2">
      <c r="A92" s="355" t="s">
        <v>116</v>
      </c>
      <c r="B92" s="340" t="s">
        <v>852</v>
      </c>
      <c r="C92" s="364" t="s">
        <v>830</v>
      </c>
      <c r="D92" s="341">
        <f>SUM(D93:D95)</f>
        <v>79.553937070946915</v>
      </c>
      <c r="E92" s="341">
        <f t="shared" ref="E92:M92" si="63">SUM(E93:E95)</f>
        <v>0</v>
      </c>
      <c r="F92" s="341">
        <f t="shared" si="63"/>
        <v>0</v>
      </c>
      <c r="G92" s="341">
        <f t="shared" si="63"/>
        <v>79.553937070946915</v>
      </c>
      <c r="H92" s="341">
        <f t="shared" si="63"/>
        <v>0</v>
      </c>
      <c r="I92" s="341">
        <f t="shared" si="63"/>
        <v>3.724104635999999</v>
      </c>
      <c r="J92" s="341">
        <f t="shared" si="63"/>
        <v>0</v>
      </c>
      <c r="K92" s="341">
        <f t="shared" si="63"/>
        <v>0</v>
      </c>
      <c r="L92" s="341">
        <f t="shared" si="63"/>
        <v>3.724104635999999</v>
      </c>
      <c r="M92" s="341">
        <f t="shared" si="63"/>
        <v>0</v>
      </c>
      <c r="N92" s="341">
        <f t="shared" si="6"/>
        <v>-75.829832434946923</v>
      </c>
      <c r="O92" s="342">
        <f t="shared" si="11"/>
        <v>-0.9531876765234284</v>
      </c>
      <c r="P92" s="341">
        <v>0</v>
      </c>
      <c r="Q92" s="341">
        <v>0</v>
      </c>
      <c r="R92" s="341">
        <v>0</v>
      </c>
      <c r="S92" s="341">
        <v>0</v>
      </c>
      <c r="T92" s="341">
        <f t="shared" si="12"/>
        <v>-75.829832434946923</v>
      </c>
      <c r="U92" s="342">
        <f t="shared" si="9"/>
        <v>-0.9531876765234284</v>
      </c>
      <c r="V92" s="341">
        <v>0</v>
      </c>
      <c r="W92" s="341">
        <v>0</v>
      </c>
      <c r="X92" s="338" t="s">
        <v>920</v>
      </c>
    </row>
    <row r="93" spans="1:24" ht="24" customHeight="1" x14ac:dyDescent="0.2">
      <c r="A93" s="359" t="s">
        <v>723</v>
      </c>
      <c r="B93" s="365" t="s">
        <v>1051</v>
      </c>
      <c r="C93" s="368" t="s">
        <v>1052</v>
      </c>
      <c r="D93" s="362">
        <f t="shared" ref="D93:D95" si="64">E93+F93+G93+H93</f>
        <v>28.695360178946917</v>
      </c>
      <c r="E93" s="351">
        <v>0</v>
      </c>
      <c r="F93" s="351">
        <v>0</v>
      </c>
      <c r="G93" s="351">
        <v>28.695360178946917</v>
      </c>
      <c r="H93" s="351">
        <v>0</v>
      </c>
      <c r="I93" s="362">
        <f t="shared" ref="I93:I95" si="65">J93+K93+L93+M93</f>
        <v>0</v>
      </c>
      <c r="J93" s="351">
        <v>0</v>
      </c>
      <c r="K93" s="351">
        <v>0</v>
      </c>
      <c r="L93" s="351">
        <v>0</v>
      </c>
      <c r="M93" s="351">
        <v>0</v>
      </c>
      <c r="N93" s="353">
        <f t="shared" ref="N93:N96" si="66">I93-D93</f>
        <v>-28.695360178946917</v>
      </c>
      <c r="O93" s="354">
        <f t="shared" ref="O93:O96" si="67">N93/D93</f>
        <v>-1</v>
      </c>
      <c r="P93" s="367">
        <v>0</v>
      </c>
      <c r="Q93" s="367">
        <v>0</v>
      </c>
      <c r="R93" s="367">
        <v>0</v>
      </c>
      <c r="S93" s="367">
        <v>0</v>
      </c>
      <c r="T93" s="353">
        <f t="shared" ref="T93:T96" si="68">L93-G93</f>
        <v>-28.695360178946917</v>
      </c>
      <c r="U93" s="354">
        <f t="shared" ref="U93:U96" si="69">T93/G93</f>
        <v>-1</v>
      </c>
      <c r="V93" s="351">
        <v>0</v>
      </c>
      <c r="W93" s="351">
        <v>0</v>
      </c>
      <c r="X93" s="338" t="s">
        <v>920</v>
      </c>
    </row>
    <row r="94" spans="1:24" ht="24" customHeight="1" x14ac:dyDescent="0.2">
      <c r="A94" s="359" t="s">
        <v>725</v>
      </c>
      <c r="B94" s="365" t="s">
        <v>1053</v>
      </c>
      <c r="C94" s="368" t="s">
        <v>1054</v>
      </c>
      <c r="D94" s="362">
        <f t="shared" si="64"/>
        <v>36.458576891999996</v>
      </c>
      <c r="E94" s="351">
        <v>0</v>
      </c>
      <c r="F94" s="351">
        <v>0</v>
      </c>
      <c r="G94" s="351">
        <v>36.458576891999996</v>
      </c>
      <c r="H94" s="351">
        <v>0</v>
      </c>
      <c r="I94" s="362">
        <f t="shared" si="65"/>
        <v>1.3491535919999997</v>
      </c>
      <c r="J94" s="351">
        <v>0</v>
      </c>
      <c r="K94" s="351">
        <v>0</v>
      </c>
      <c r="L94" s="351">
        <v>1.3491535919999997</v>
      </c>
      <c r="M94" s="351">
        <v>0</v>
      </c>
      <c r="N94" s="353">
        <f t="shared" si="66"/>
        <v>-35.109423299999996</v>
      </c>
      <c r="O94" s="354">
        <f t="shared" si="67"/>
        <v>-0.96299489154509366</v>
      </c>
      <c r="P94" s="367">
        <v>0</v>
      </c>
      <c r="Q94" s="367">
        <v>0</v>
      </c>
      <c r="R94" s="367">
        <v>0</v>
      </c>
      <c r="S94" s="367">
        <v>0</v>
      </c>
      <c r="T94" s="353">
        <f t="shared" si="68"/>
        <v>-35.109423299999996</v>
      </c>
      <c r="U94" s="354">
        <f t="shared" si="69"/>
        <v>-0.96299489154509366</v>
      </c>
      <c r="V94" s="351">
        <v>0</v>
      </c>
      <c r="W94" s="351">
        <v>0</v>
      </c>
      <c r="X94" s="338" t="s">
        <v>920</v>
      </c>
    </row>
    <row r="95" spans="1:24" ht="27" customHeight="1" x14ac:dyDescent="0.2">
      <c r="A95" s="359" t="s">
        <v>894</v>
      </c>
      <c r="B95" s="365" t="s">
        <v>1055</v>
      </c>
      <c r="C95" s="368" t="s">
        <v>1056</v>
      </c>
      <c r="D95" s="362">
        <f t="shared" si="64"/>
        <v>14.4</v>
      </c>
      <c r="E95" s="351">
        <v>0</v>
      </c>
      <c r="F95" s="351">
        <v>0</v>
      </c>
      <c r="G95" s="351">
        <v>14.4</v>
      </c>
      <c r="H95" s="351">
        <v>0</v>
      </c>
      <c r="I95" s="362">
        <f t="shared" si="65"/>
        <v>2.3749510439999995</v>
      </c>
      <c r="J95" s="351">
        <v>0</v>
      </c>
      <c r="K95" s="351">
        <v>0</v>
      </c>
      <c r="L95" s="351">
        <v>2.3749510439999995</v>
      </c>
      <c r="M95" s="351">
        <v>0</v>
      </c>
      <c r="N95" s="353">
        <f t="shared" si="66"/>
        <v>-12.025048956000001</v>
      </c>
      <c r="O95" s="354">
        <f t="shared" si="67"/>
        <v>-0.83507284416666672</v>
      </c>
      <c r="P95" s="367">
        <v>0</v>
      </c>
      <c r="Q95" s="367">
        <v>0</v>
      </c>
      <c r="R95" s="367">
        <v>0</v>
      </c>
      <c r="S95" s="367">
        <v>0</v>
      </c>
      <c r="T95" s="353">
        <f t="shared" si="68"/>
        <v>-12.025048956000001</v>
      </c>
      <c r="U95" s="354">
        <f t="shared" si="69"/>
        <v>-0.83507284416666672</v>
      </c>
      <c r="V95" s="351">
        <v>0</v>
      </c>
      <c r="W95" s="351">
        <v>0</v>
      </c>
      <c r="X95" s="338" t="s">
        <v>920</v>
      </c>
    </row>
    <row r="96" spans="1:24" s="358" customFormat="1" ht="21" customHeight="1" x14ac:dyDescent="0.2">
      <c r="A96" s="355" t="s">
        <v>117</v>
      </c>
      <c r="B96" s="340" t="s">
        <v>856</v>
      </c>
      <c r="C96" s="364" t="s">
        <v>830</v>
      </c>
      <c r="D96" s="347">
        <f>SUM(D97)</f>
        <v>1.3423059239999999</v>
      </c>
      <c r="E96" s="347">
        <f t="shared" ref="E96:M96" si="70">SUM(E97)</f>
        <v>0</v>
      </c>
      <c r="F96" s="347">
        <f t="shared" si="70"/>
        <v>0</v>
      </c>
      <c r="G96" s="347">
        <f t="shared" si="70"/>
        <v>1.3423059239999999</v>
      </c>
      <c r="H96" s="347">
        <f t="shared" si="70"/>
        <v>0</v>
      </c>
      <c r="I96" s="347">
        <f t="shared" si="70"/>
        <v>0</v>
      </c>
      <c r="J96" s="347">
        <f t="shared" si="70"/>
        <v>0</v>
      </c>
      <c r="K96" s="347">
        <f t="shared" si="70"/>
        <v>0</v>
      </c>
      <c r="L96" s="347">
        <f t="shared" si="70"/>
        <v>0</v>
      </c>
      <c r="M96" s="347">
        <f t="shared" si="70"/>
        <v>0</v>
      </c>
      <c r="N96" s="341">
        <f t="shared" si="66"/>
        <v>-1.3423059239999999</v>
      </c>
      <c r="O96" s="342">
        <f t="shared" si="67"/>
        <v>-1</v>
      </c>
      <c r="P96" s="347">
        <v>0</v>
      </c>
      <c r="Q96" s="347">
        <v>0</v>
      </c>
      <c r="R96" s="347">
        <v>0</v>
      </c>
      <c r="S96" s="347">
        <v>0</v>
      </c>
      <c r="T96" s="341">
        <f t="shared" si="68"/>
        <v>-1.3423059239999999</v>
      </c>
      <c r="U96" s="342">
        <f t="shared" si="69"/>
        <v>-1</v>
      </c>
      <c r="V96" s="347">
        <v>0</v>
      </c>
      <c r="W96" s="347">
        <v>0</v>
      </c>
      <c r="X96" s="338" t="s">
        <v>920</v>
      </c>
    </row>
    <row r="97" spans="1:24" s="358" customFormat="1" ht="21" customHeight="1" x14ac:dyDescent="0.2">
      <c r="A97" s="350" t="s">
        <v>1057</v>
      </c>
      <c r="B97" s="365" t="s">
        <v>1058</v>
      </c>
      <c r="C97" s="368" t="s">
        <v>1059</v>
      </c>
      <c r="D97" s="369">
        <f t="shared" ref="D97" si="71">E97+F97+G97+H97</f>
        <v>1.3423059239999999</v>
      </c>
      <c r="E97" s="369">
        <v>0</v>
      </c>
      <c r="F97" s="369">
        <v>0</v>
      </c>
      <c r="G97" s="369">
        <v>1.3423059239999999</v>
      </c>
      <c r="H97" s="369">
        <v>0</v>
      </c>
      <c r="I97" s="369">
        <f t="shared" ref="I97" si="72">J97+K97+L97+M97</f>
        <v>0</v>
      </c>
      <c r="J97" s="369">
        <v>0</v>
      </c>
      <c r="K97" s="369">
        <v>0</v>
      </c>
      <c r="L97" s="369">
        <v>0</v>
      </c>
      <c r="M97" s="369">
        <v>0</v>
      </c>
      <c r="N97" s="370">
        <f t="shared" ref="N97" si="73">I97-D97</f>
        <v>-1.3423059239999999</v>
      </c>
      <c r="O97" s="371">
        <f t="shared" ref="O97" si="74">N97/D97</f>
        <v>-1</v>
      </c>
      <c r="P97" s="369">
        <v>0</v>
      </c>
      <c r="Q97" s="369">
        <v>0</v>
      </c>
      <c r="R97" s="369">
        <v>0</v>
      </c>
      <c r="S97" s="369">
        <v>0</v>
      </c>
      <c r="T97" s="370">
        <f t="shared" ref="T97" si="75">L97-G97</f>
        <v>-1.3423059239999999</v>
      </c>
      <c r="U97" s="371">
        <f t="shared" ref="U97" si="76">T97/G97</f>
        <v>-1</v>
      </c>
      <c r="V97" s="369">
        <v>0</v>
      </c>
      <c r="W97" s="369">
        <v>0</v>
      </c>
      <c r="X97" s="372" t="s">
        <v>920</v>
      </c>
    </row>
    <row r="98" spans="1:24" ht="24.75" customHeight="1" x14ac:dyDescent="0.2">
      <c r="A98" s="355" t="s">
        <v>126</v>
      </c>
      <c r="B98" s="340" t="s">
        <v>857</v>
      </c>
      <c r="C98" s="364" t="s">
        <v>830</v>
      </c>
      <c r="D98" s="357">
        <f>SUM(D99:D111)</f>
        <v>19.830457824000003</v>
      </c>
      <c r="E98" s="357">
        <f t="shared" ref="E98:M98" si="77">SUM(E99:E111)</f>
        <v>0</v>
      </c>
      <c r="F98" s="357">
        <f t="shared" si="77"/>
        <v>0</v>
      </c>
      <c r="G98" s="357">
        <f t="shared" si="77"/>
        <v>19.830457824000003</v>
      </c>
      <c r="H98" s="357">
        <f t="shared" si="77"/>
        <v>0</v>
      </c>
      <c r="I98" s="357">
        <f t="shared" si="77"/>
        <v>0</v>
      </c>
      <c r="J98" s="357">
        <f t="shared" si="77"/>
        <v>0</v>
      </c>
      <c r="K98" s="357">
        <f t="shared" si="77"/>
        <v>0</v>
      </c>
      <c r="L98" s="357">
        <f t="shared" si="77"/>
        <v>0</v>
      </c>
      <c r="M98" s="357">
        <f t="shared" si="77"/>
        <v>0</v>
      </c>
      <c r="N98" s="341">
        <f t="shared" si="6"/>
        <v>-19.830457824000003</v>
      </c>
      <c r="O98" s="342">
        <f t="shared" si="11"/>
        <v>-1</v>
      </c>
      <c r="P98" s="357">
        <f t="shared" ref="P98:W98" si="78">SUM(P110:P111)</f>
        <v>0</v>
      </c>
      <c r="Q98" s="357">
        <f t="shared" si="78"/>
        <v>0</v>
      </c>
      <c r="R98" s="357">
        <f t="shared" si="78"/>
        <v>0</v>
      </c>
      <c r="S98" s="357">
        <f t="shared" si="78"/>
        <v>0</v>
      </c>
      <c r="T98" s="341">
        <f t="shared" si="12"/>
        <v>-19.830457824000003</v>
      </c>
      <c r="U98" s="342">
        <f t="shared" si="9"/>
        <v>-1</v>
      </c>
      <c r="V98" s="357">
        <f t="shared" si="78"/>
        <v>0</v>
      </c>
      <c r="W98" s="357">
        <f t="shared" si="78"/>
        <v>0</v>
      </c>
      <c r="X98" s="338" t="s">
        <v>920</v>
      </c>
    </row>
    <row r="99" spans="1:24" ht="24.75" customHeight="1" x14ac:dyDescent="0.2">
      <c r="A99" s="359" t="s">
        <v>127</v>
      </c>
      <c r="B99" s="368" t="s">
        <v>1060</v>
      </c>
      <c r="C99" s="368" t="s">
        <v>1061</v>
      </c>
      <c r="D99" s="362">
        <f t="shared" ref="D99:D109" si="79">E99+F99+G99+H99</f>
        <v>4.1795639159999993</v>
      </c>
      <c r="E99" s="362">
        <v>0</v>
      </c>
      <c r="F99" s="362">
        <v>0</v>
      </c>
      <c r="G99" s="361">
        <v>4.1795639159999993</v>
      </c>
      <c r="H99" s="362">
        <v>0</v>
      </c>
      <c r="I99" s="362">
        <f t="shared" ref="I99:I125" si="80">J99+K99+L99+M99</f>
        <v>0</v>
      </c>
      <c r="J99" s="362">
        <v>0</v>
      </c>
      <c r="K99" s="362">
        <v>0</v>
      </c>
      <c r="L99" s="362">
        <v>0</v>
      </c>
      <c r="M99" s="362">
        <v>0</v>
      </c>
      <c r="N99" s="353">
        <f t="shared" si="6"/>
        <v>-4.1795639159999993</v>
      </c>
      <c r="O99" s="354">
        <f t="shared" si="11"/>
        <v>-1</v>
      </c>
      <c r="P99" s="367">
        <v>0</v>
      </c>
      <c r="Q99" s="367">
        <v>0</v>
      </c>
      <c r="R99" s="367">
        <v>0</v>
      </c>
      <c r="S99" s="367">
        <v>0</v>
      </c>
      <c r="T99" s="353">
        <f t="shared" si="12"/>
        <v>-4.1795639159999993</v>
      </c>
      <c r="U99" s="354">
        <f t="shared" si="9"/>
        <v>-1</v>
      </c>
      <c r="V99" s="362">
        <v>0</v>
      </c>
      <c r="W99" s="362">
        <v>0</v>
      </c>
      <c r="X99" s="338" t="s">
        <v>920</v>
      </c>
    </row>
    <row r="100" spans="1:24" ht="24.75" customHeight="1" x14ac:dyDescent="0.2">
      <c r="A100" s="359" t="s">
        <v>128</v>
      </c>
      <c r="B100" s="368" t="s">
        <v>1062</v>
      </c>
      <c r="C100" s="368" t="s">
        <v>1063</v>
      </c>
      <c r="D100" s="362">
        <f t="shared" si="79"/>
        <v>2.6662642559999998</v>
      </c>
      <c r="E100" s="362">
        <v>0</v>
      </c>
      <c r="F100" s="362">
        <v>0</v>
      </c>
      <c r="G100" s="361">
        <v>2.6662642559999998</v>
      </c>
      <c r="H100" s="362">
        <v>0</v>
      </c>
      <c r="I100" s="362">
        <f t="shared" si="80"/>
        <v>0</v>
      </c>
      <c r="J100" s="362">
        <v>0</v>
      </c>
      <c r="K100" s="362">
        <v>0</v>
      </c>
      <c r="L100" s="362">
        <v>0</v>
      </c>
      <c r="M100" s="362">
        <v>0</v>
      </c>
      <c r="N100" s="353">
        <f t="shared" si="6"/>
        <v>-2.6662642559999998</v>
      </c>
      <c r="O100" s="354">
        <f t="shared" si="11"/>
        <v>-1</v>
      </c>
      <c r="P100" s="367">
        <v>0</v>
      </c>
      <c r="Q100" s="367">
        <v>0</v>
      </c>
      <c r="R100" s="367">
        <v>0</v>
      </c>
      <c r="S100" s="367">
        <v>0</v>
      </c>
      <c r="T100" s="353">
        <f t="shared" si="12"/>
        <v>-2.6662642559999998</v>
      </c>
      <c r="U100" s="354">
        <f t="shared" si="9"/>
        <v>-1</v>
      </c>
      <c r="V100" s="362">
        <v>0</v>
      </c>
      <c r="W100" s="362">
        <v>0</v>
      </c>
      <c r="X100" s="338" t="s">
        <v>920</v>
      </c>
    </row>
    <row r="101" spans="1:24" ht="24.75" customHeight="1" x14ac:dyDescent="0.2">
      <c r="A101" s="359" t="s">
        <v>897</v>
      </c>
      <c r="B101" s="368" t="s">
        <v>1064</v>
      </c>
      <c r="C101" s="368" t="s">
        <v>1065</v>
      </c>
      <c r="D101" s="362">
        <f t="shared" si="79"/>
        <v>1.154152896</v>
      </c>
      <c r="E101" s="362">
        <v>0</v>
      </c>
      <c r="F101" s="362">
        <v>0</v>
      </c>
      <c r="G101" s="361">
        <v>1.154152896</v>
      </c>
      <c r="H101" s="362">
        <v>0</v>
      </c>
      <c r="I101" s="362">
        <f t="shared" si="80"/>
        <v>0</v>
      </c>
      <c r="J101" s="362">
        <v>0</v>
      </c>
      <c r="K101" s="362">
        <v>0</v>
      </c>
      <c r="L101" s="362">
        <v>0</v>
      </c>
      <c r="M101" s="362">
        <v>0</v>
      </c>
      <c r="N101" s="353">
        <f t="shared" si="6"/>
        <v>-1.154152896</v>
      </c>
      <c r="O101" s="354">
        <f t="shared" si="11"/>
        <v>-1</v>
      </c>
      <c r="P101" s="367">
        <v>0</v>
      </c>
      <c r="Q101" s="367">
        <v>0</v>
      </c>
      <c r="R101" s="367">
        <v>0</v>
      </c>
      <c r="S101" s="367">
        <v>0</v>
      </c>
      <c r="T101" s="353">
        <f t="shared" si="12"/>
        <v>-1.154152896</v>
      </c>
      <c r="U101" s="354">
        <f t="shared" si="9"/>
        <v>-1</v>
      </c>
      <c r="V101" s="362">
        <v>0</v>
      </c>
      <c r="W101" s="362">
        <v>0</v>
      </c>
      <c r="X101" s="338" t="s">
        <v>920</v>
      </c>
    </row>
    <row r="102" spans="1:24" ht="24.75" customHeight="1" x14ac:dyDescent="0.2">
      <c r="A102" s="359" t="s">
        <v>898</v>
      </c>
      <c r="B102" s="368" t="s">
        <v>1066</v>
      </c>
      <c r="C102" s="368" t="s">
        <v>1067</v>
      </c>
      <c r="D102" s="362">
        <f t="shared" si="79"/>
        <v>0.138950028</v>
      </c>
      <c r="E102" s="362">
        <v>0</v>
      </c>
      <c r="F102" s="362">
        <v>0</v>
      </c>
      <c r="G102" s="361">
        <v>0.138950028</v>
      </c>
      <c r="H102" s="362">
        <v>0</v>
      </c>
      <c r="I102" s="362">
        <f t="shared" si="80"/>
        <v>0</v>
      </c>
      <c r="J102" s="362">
        <v>0</v>
      </c>
      <c r="K102" s="362">
        <v>0</v>
      </c>
      <c r="L102" s="362">
        <v>0</v>
      </c>
      <c r="M102" s="362">
        <v>0</v>
      </c>
      <c r="N102" s="353">
        <f t="shared" si="6"/>
        <v>-0.138950028</v>
      </c>
      <c r="O102" s="354">
        <f t="shared" si="11"/>
        <v>-1</v>
      </c>
      <c r="P102" s="367">
        <v>0</v>
      </c>
      <c r="Q102" s="367">
        <v>0</v>
      </c>
      <c r="R102" s="367">
        <v>0</v>
      </c>
      <c r="S102" s="367">
        <v>0</v>
      </c>
      <c r="T102" s="353">
        <f t="shared" si="12"/>
        <v>-0.138950028</v>
      </c>
      <c r="U102" s="354">
        <f t="shared" si="9"/>
        <v>-1</v>
      </c>
      <c r="V102" s="362">
        <v>0</v>
      </c>
      <c r="W102" s="362">
        <v>0</v>
      </c>
      <c r="X102" s="338" t="s">
        <v>920</v>
      </c>
    </row>
    <row r="103" spans="1:24" ht="24.75" customHeight="1" x14ac:dyDescent="0.2">
      <c r="A103" s="359" t="s">
        <v>899</v>
      </c>
      <c r="B103" s="368" t="s">
        <v>1068</v>
      </c>
      <c r="C103" s="368" t="s">
        <v>1069</v>
      </c>
      <c r="D103" s="362">
        <f t="shared" si="79"/>
        <v>0.34500452399999998</v>
      </c>
      <c r="E103" s="362">
        <v>0</v>
      </c>
      <c r="F103" s="362">
        <v>0</v>
      </c>
      <c r="G103" s="361">
        <v>0.34500452399999998</v>
      </c>
      <c r="H103" s="362">
        <v>0</v>
      </c>
      <c r="I103" s="362">
        <f t="shared" si="80"/>
        <v>0</v>
      </c>
      <c r="J103" s="362">
        <v>0</v>
      </c>
      <c r="K103" s="362">
        <v>0</v>
      </c>
      <c r="L103" s="362">
        <v>0</v>
      </c>
      <c r="M103" s="362">
        <v>0</v>
      </c>
      <c r="N103" s="353">
        <f t="shared" si="6"/>
        <v>-0.34500452399999998</v>
      </c>
      <c r="O103" s="354">
        <f t="shared" si="11"/>
        <v>-1</v>
      </c>
      <c r="P103" s="367">
        <v>0</v>
      </c>
      <c r="Q103" s="367">
        <v>0</v>
      </c>
      <c r="R103" s="367">
        <v>0</v>
      </c>
      <c r="S103" s="367">
        <v>0</v>
      </c>
      <c r="T103" s="353">
        <f t="shared" si="12"/>
        <v>-0.34500452399999998</v>
      </c>
      <c r="U103" s="354">
        <f t="shared" si="9"/>
        <v>-1</v>
      </c>
      <c r="V103" s="362">
        <v>0</v>
      </c>
      <c r="W103" s="362">
        <v>0</v>
      </c>
      <c r="X103" s="338" t="s">
        <v>920</v>
      </c>
    </row>
    <row r="104" spans="1:24" ht="24.75" customHeight="1" x14ac:dyDescent="0.2">
      <c r="A104" s="359" t="s">
        <v>900</v>
      </c>
      <c r="B104" s="368" t="s">
        <v>1070</v>
      </c>
      <c r="C104" s="368" t="s">
        <v>1071</v>
      </c>
      <c r="D104" s="362">
        <f t="shared" si="79"/>
        <v>1.4339141520000001</v>
      </c>
      <c r="E104" s="362">
        <v>0</v>
      </c>
      <c r="F104" s="362">
        <v>0</v>
      </c>
      <c r="G104" s="361">
        <v>1.4339141520000001</v>
      </c>
      <c r="H104" s="362">
        <v>0</v>
      </c>
      <c r="I104" s="362">
        <f t="shared" si="80"/>
        <v>0</v>
      </c>
      <c r="J104" s="362">
        <v>0</v>
      </c>
      <c r="K104" s="362">
        <v>0</v>
      </c>
      <c r="L104" s="362">
        <v>0</v>
      </c>
      <c r="M104" s="362">
        <v>0</v>
      </c>
      <c r="N104" s="353">
        <f t="shared" si="6"/>
        <v>-1.4339141520000001</v>
      </c>
      <c r="O104" s="354">
        <f t="shared" si="11"/>
        <v>-1</v>
      </c>
      <c r="P104" s="367">
        <v>0</v>
      </c>
      <c r="Q104" s="367">
        <v>0</v>
      </c>
      <c r="R104" s="367">
        <v>0</v>
      </c>
      <c r="S104" s="367">
        <v>0</v>
      </c>
      <c r="T104" s="353">
        <f t="shared" si="12"/>
        <v>-1.4339141520000001</v>
      </c>
      <c r="U104" s="354">
        <f t="shared" si="9"/>
        <v>-1</v>
      </c>
      <c r="V104" s="362">
        <v>0</v>
      </c>
      <c r="W104" s="362">
        <v>0</v>
      </c>
      <c r="X104" s="338" t="s">
        <v>920</v>
      </c>
    </row>
    <row r="105" spans="1:24" ht="24.75" customHeight="1" x14ac:dyDescent="0.2">
      <c r="A105" s="359" t="s">
        <v>901</v>
      </c>
      <c r="B105" s="368" t="s">
        <v>1072</v>
      </c>
      <c r="C105" s="368" t="s">
        <v>1073</v>
      </c>
      <c r="D105" s="362">
        <f t="shared" si="79"/>
        <v>1.5214608000000001</v>
      </c>
      <c r="E105" s="362">
        <v>0</v>
      </c>
      <c r="F105" s="362">
        <v>0</v>
      </c>
      <c r="G105" s="361">
        <v>1.5214608000000001</v>
      </c>
      <c r="H105" s="362">
        <v>0</v>
      </c>
      <c r="I105" s="362">
        <f t="shared" si="80"/>
        <v>0</v>
      </c>
      <c r="J105" s="362">
        <v>0</v>
      </c>
      <c r="K105" s="362">
        <v>0</v>
      </c>
      <c r="L105" s="362">
        <v>0</v>
      </c>
      <c r="M105" s="362">
        <v>0</v>
      </c>
      <c r="N105" s="353">
        <f t="shared" si="6"/>
        <v>-1.5214608000000001</v>
      </c>
      <c r="O105" s="354">
        <f t="shared" si="11"/>
        <v>-1</v>
      </c>
      <c r="P105" s="367">
        <v>0</v>
      </c>
      <c r="Q105" s="367">
        <v>0</v>
      </c>
      <c r="R105" s="367">
        <v>0</v>
      </c>
      <c r="S105" s="367">
        <v>0</v>
      </c>
      <c r="T105" s="353">
        <f t="shared" si="12"/>
        <v>-1.5214608000000001</v>
      </c>
      <c r="U105" s="354">
        <f t="shared" si="9"/>
        <v>-1</v>
      </c>
      <c r="V105" s="362">
        <v>0</v>
      </c>
      <c r="W105" s="362">
        <v>0</v>
      </c>
      <c r="X105" s="338" t="s">
        <v>920</v>
      </c>
    </row>
    <row r="106" spans="1:24" ht="24.75" customHeight="1" x14ac:dyDescent="0.2">
      <c r="A106" s="359" t="s">
        <v>902</v>
      </c>
      <c r="B106" s="368" t="s">
        <v>1074</v>
      </c>
      <c r="C106" s="368" t="s">
        <v>1075</v>
      </c>
      <c r="D106" s="362">
        <f t="shared" si="79"/>
        <v>0.46120423199999999</v>
      </c>
      <c r="E106" s="362">
        <v>0</v>
      </c>
      <c r="F106" s="362">
        <v>0</v>
      </c>
      <c r="G106" s="361">
        <v>0.46120423199999999</v>
      </c>
      <c r="H106" s="362">
        <v>0</v>
      </c>
      <c r="I106" s="362">
        <f t="shared" si="80"/>
        <v>0</v>
      </c>
      <c r="J106" s="362">
        <v>0</v>
      </c>
      <c r="K106" s="362">
        <v>0</v>
      </c>
      <c r="L106" s="362">
        <v>0</v>
      </c>
      <c r="M106" s="362">
        <v>0</v>
      </c>
      <c r="N106" s="353">
        <f t="shared" si="6"/>
        <v>-0.46120423199999999</v>
      </c>
      <c r="O106" s="354">
        <f t="shared" si="11"/>
        <v>-1</v>
      </c>
      <c r="P106" s="367">
        <v>0</v>
      </c>
      <c r="Q106" s="367">
        <v>0</v>
      </c>
      <c r="R106" s="367">
        <v>0</v>
      </c>
      <c r="S106" s="367">
        <v>0</v>
      </c>
      <c r="T106" s="353">
        <f t="shared" si="12"/>
        <v>-0.46120423199999999</v>
      </c>
      <c r="U106" s="354">
        <f t="shared" si="9"/>
        <v>-1</v>
      </c>
      <c r="V106" s="362">
        <v>0</v>
      </c>
      <c r="W106" s="362">
        <v>0</v>
      </c>
      <c r="X106" s="338" t="s">
        <v>920</v>
      </c>
    </row>
    <row r="107" spans="1:24" ht="24.75" customHeight="1" x14ac:dyDescent="0.2">
      <c r="A107" s="359" t="s">
        <v>903</v>
      </c>
      <c r="B107" s="368" t="s">
        <v>1076</v>
      </c>
      <c r="C107" s="368" t="s">
        <v>1077</v>
      </c>
      <c r="D107" s="362">
        <f t="shared" si="79"/>
        <v>1.0508350799999999</v>
      </c>
      <c r="E107" s="362">
        <v>0</v>
      </c>
      <c r="F107" s="362">
        <v>0</v>
      </c>
      <c r="G107" s="361">
        <v>1.0508350799999999</v>
      </c>
      <c r="H107" s="362">
        <v>0</v>
      </c>
      <c r="I107" s="362">
        <f t="shared" si="80"/>
        <v>0</v>
      </c>
      <c r="J107" s="362">
        <v>0</v>
      </c>
      <c r="K107" s="362">
        <v>0</v>
      </c>
      <c r="L107" s="362">
        <v>0</v>
      </c>
      <c r="M107" s="362">
        <v>0</v>
      </c>
      <c r="N107" s="353">
        <f t="shared" si="6"/>
        <v>-1.0508350799999999</v>
      </c>
      <c r="O107" s="354">
        <f t="shared" si="11"/>
        <v>-1</v>
      </c>
      <c r="P107" s="367">
        <v>0</v>
      </c>
      <c r="Q107" s="367">
        <v>0</v>
      </c>
      <c r="R107" s="367">
        <v>0</v>
      </c>
      <c r="S107" s="367">
        <v>0</v>
      </c>
      <c r="T107" s="353">
        <f t="shared" si="12"/>
        <v>-1.0508350799999999</v>
      </c>
      <c r="U107" s="354">
        <f t="shared" si="9"/>
        <v>-1</v>
      </c>
      <c r="V107" s="362">
        <v>0</v>
      </c>
      <c r="W107" s="362">
        <v>0</v>
      </c>
      <c r="X107" s="338" t="s">
        <v>920</v>
      </c>
    </row>
    <row r="108" spans="1:24" ht="24.75" customHeight="1" x14ac:dyDescent="0.2">
      <c r="A108" s="359" t="s">
        <v>904</v>
      </c>
      <c r="B108" s="368" t="s">
        <v>1078</v>
      </c>
      <c r="C108" s="368" t="s">
        <v>1079</v>
      </c>
      <c r="D108" s="362">
        <f t="shared" si="79"/>
        <v>2.5177945200000003</v>
      </c>
      <c r="E108" s="362">
        <v>0</v>
      </c>
      <c r="F108" s="362">
        <v>0</v>
      </c>
      <c r="G108" s="361">
        <v>2.5177945200000003</v>
      </c>
      <c r="H108" s="362">
        <v>0</v>
      </c>
      <c r="I108" s="362">
        <f t="shared" si="80"/>
        <v>0</v>
      </c>
      <c r="J108" s="362">
        <v>0</v>
      </c>
      <c r="K108" s="362">
        <v>0</v>
      </c>
      <c r="L108" s="362">
        <v>0</v>
      </c>
      <c r="M108" s="362">
        <v>0</v>
      </c>
      <c r="N108" s="353">
        <f t="shared" si="6"/>
        <v>-2.5177945200000003</v>
      </c>
      <c r="O108" s="354">
        <f t="shared" si="11"/>
        <v>-1</v>
      </c>
      <c r="P108" s="367">
        <v>0</v>
      </c>
      <c r="Q108" s="367">
        <v>0</v>
      </c>
      <c r="R108" s="367">
        <v>0</v>
      </c>
      <c r="S108" s="367">
        <v>0</v>
      </c>
      <c r="T108" s="353">
        <f t="shared" si="12"/>
        <v>-2.5177945200000003</v>
      </c>
      <c r="U108" s="354">
        <f t="shared" si="9"/>
        <v>-1</v>
      </c>
      <c r="V108" s="362">
        <v>0</v>
      </c>
      <c r="W108" s="362">
        <v>0</v>
      </c>
      <c r="X108" s="338" t="s">
        <v>920</v>
      </c>
    </row>
    <row r="109" spans="1:24" ht="24.75" customHeight="1" x14ac:dyDescent="0.2">
      <c r="A109" s="359" t="s">
        <v>905</v>
      </c>
      <c r="B109" s="368" t="s">
        <v>1080</v>
      </c>
      <c r="C109" s="368" t="s">
        <v>1081</v>
      </c>
      <c r="D109" s="362">
        <f t="shared" si="79"/>
        <v>2.6572883640000002</v>
      </c>
      <c r="E109" s="362">
        <v>0</v>
      </c>
      <c r="F109" s="362">
        <v>0</v>
      </c>
      <c r="G109" s="361">
        <v>2.6572883640000002</v>
      </c>
      <c r="H109" s="362">
        <v>0</v>
      </c>
      <c r="I109" s="362">
        <f t="shared" si="80"/>
        <v>0</v>
      </c>
      <c r="J109" s="362">
        <v>0</v>
      </c>
      <c r="K109" s="362">
        <v>0</v>
      </c>
      <c r="L109" s="362">
        <v>0</v>
      </c>
      <c r="M109" s="362">
        <v>0</v>
      </c>
      <c r="N109" s="353">
        <f t="shared" si="6"/>
        <v>-2.6572883640000002</v>
      </c>
      <c r="O109" s="354">
        <f t="shared" si="11"/>
        <v>-1</v>
      </c>
      <c r="P109" s="367">
        <v>0</v>
      </c>
      <c r="Q109" s="367">
        <v>0</v>
      </c>
      <c r="R109" s="367">
        <v>0</v>
      </c>
      <c r="S109" s="367">
        <v>0</v>
      </c>
      <c r="T109" s="353">
        <f t="shared" si="12"/>
        <v>-2.6572883640000002</v>
      </c>
      <c r="U109" s="354">
        <f t="shared" si="9"/>
        <v>-1</v>
      </c>
      <c r="V109" s="362">
        <v>0</v>
      </c>
      <c r="W109" s="362">
        <v>0</v>
      </c>
      <c r="X109" s="338" t="s">
        <v>920</v>
      </c>
    </row>
    <row r="110" spans="1:24" ht="17.25" customHeight="1" x14ac:dyDescent="0.2">
      <c r="A110" s="359" t="s">
        <v>906</v>
      </c>
      <c r="B110" s="368" t="s">
        <v>1082</v>
      </c>
      <c r="C110" s="368" t="s">
        <v>1083</v>
      </c>
      <c r="D110" s="362">
        <f>E110+F110+G110+H110</f>
        <v>0.44168901599999993</v>
      </c>
      <c r="E110" s="353">
        <v>0</v>
      </c>
      <c r="F110" s="353">
        <v>0</v>
      </c>
      <c r="G110" s="373">
        <v>0.44168901599999993</v>
      </c>
      <c r="H110" s="353">
        <v>0</v>
      </c>
      <c r="I110" s="362">
        <f t="shared" si="80"/>
        <v>0</v>
      </c>
      <c r="J110" s="353">
        <v>0</v>
      </c>
      <c r="K110" s="353">
        <v>0</v>
      </c>
      <c r="L110" s="353">
        <v>0</v>
      </c>
      <c r="M110" s="353">
        <v>0</v>
      </c>
      <c r="N110" s="353">
        <f t="shared" si="6"/>
        <v>-0.44168901599999993</v>
      </c>
      <c r="O110" s="354">
        <f t="shared" si="11"/>
        <v>-1</v>
      </c>
      <c r="P110" s="367">
        <v>0</v>
      </c>
      <c r="Q110" s="367">
        <v>0</v>
      </c>
      <c r="R110" s="367">
        <v>0</v>
      </c>
      <c r="S110" s="367">
        <v>0</v>
      </c>
      <c r="T110" s="353">
        <f t="shared" si="12"/>
        <v>-0.44168901599999993</v>
      </c>
      <c r="U110" s="354">
        <f t="shared" si="9"/>
        <v>-1</v>
      </c>
      <c r="V110" s="367">
        <v>0</v>
      </c>
      <c r="W110" s="367">
        <v>0</v>
      </c>
      <c r="X110" s="338" t="s">
        <v>920</v>
      </c>
    </row>
    <row r="111" spans="1:24" ht="16.5" customHeight="1" x14ac:dyDescent="0.2">
      <c r="A111" s="359" t="s">
        <v>907</v>
      </c>
      <c r="B111" s="368" t="s">
        <v>1084</v>
      </c>
      <c r="C111" s="368" t="s">
        <v>1085</v>
      </c>
      <c r="D111" s="362">
        <f>E111+F111+G111+H111</f>
        <v>1.2623360399999999</v>
      </c>
      <c r="E111" s="353">
        <v>0</v>
      </c>
      <c r="F111" s="353">
        <v>0</v>
      </c>
      <c r="G111" s="373">
        <v>1.2623360399999999</v>
      </c>
      <c r="H111" s="353">
        <v>0</v>
      </c>
      <c r="I111" s="362">
        <f t="shared" si="80"/>
        <v>0</v>
      </c>
      <c r="J111" s="353">
        <v>0</v>
      </c>
      <c r="K111" s="353">
        <v>0</v>
      </c>
      <c r="L111" s="353">
        <v>0</v>
      </c>
      <c r="M111" s="353">
        <v>0</v>
      </c>
      <c r="N111" s="353">
        <f t="shared" si="6"/>
        <v>-1.2623360399999999</v>
      </c>
      <c r="O111" s="354">
        <f t="shared" si="11"/>
        <v>-1</v>
      </c>
      <c r="P111" s="367">
        <v>0</v>
      </c>
      <c r="Q111" s="367">
        <v>0</v>
      </c>
      <c r="R111" s="367">
        <v>0</v>
      </c>
      <c r="S111" s="367">
        <v>0</v>
      </c>
      <c r="T111" s="353">
        <f t="shared" si="12"/>
        <v>-1.2623360399999999</v>
      </c>
      <c r="U111" s="354">
        <f t="shared" si="9"/>
        <v>-1</v>
      </c>
      <c r="V111" s="367">
        <v>0</v>
      </c>
      <c r="W111" s="367">
        <v>0</v>
      </c>
      <c r="X111" s="338" t="s">
        <v>920</v>
      </c>
    </row>
    <row r="112" spans="1:24" s="358" customFormat="1" ht="18.75" customHeight="1" x14ac:dyDescent="0.2">
      <c r="A112" s="355" t="s">
        <v>182</v>
      </c>
      <c r="B112" s="340" t="s">
        <v>858</v>
      </c>
      <c r="C112" s="364" t="s">
        <v>830</v>
      </c>
      <c r="D112" s="341">
        <f>SUM(D113:D125)</f>
        <v>50.242438381053049</v>
      </c>
      <c r="E112" s="341">
        <f t="shared" ref="E112:M112" si="81">SUM(E113:E125)</f>
        <v>0</v>
      </c>
      <c r="F112" s="341">
        <f t="shared" si="81"/>
        <v>0</v>
      </c>
      <c r="G112" s="341">
        <f t="shared" si="81"/>
        <v>50.242438381053049</v>
      </c>
      <c r="H112" s="341">
        <f t="shared" si="81"/>
        <v>0</v>
      </c>
      <c r="I112" s="341">
        <f t="shared" si="81"/>
        <v>0</v>
      </c>
      <c r="J112" s="341">
        <f t="shared" si="81"/>
        <v>0</v>
      </c>
      <c r="K112" s="341">
        <f t="shared" si="81"/>
        <v>0</v>
      </c>
      <c r="L112" s="341">
        <f t="shared" si="81"/>
        <v>0</v>
      </c>
      <c r="M112" s="341">
        <f t="shared" si="81"/>
        <v>0</v>
      </c>
      <c r="N112" s="341">
        <f t="shared" si="6"/>
        <v>-50.242438381053049</v>
      </c>
      <c r="O112" s="342">
        <f t="shared" si="11"/>
        <v>-1</v>
      </c>
      <c r="P112" s="341">
        <v>0</v>
      </c>
      <c r="Q112" s="341">
        <v>0</v>
      </c>
      <c r="R112" s="341">
        <v>0</v>
      </c>
      <c r="S112" s="341">
        <v>0</v>
      </c>
      <c r="T112" s="341">
        <f t="shared" si="12"/>
        <v>-50.242438381053049</v>
      </c>
      <c r="U112" s="342">
        <f t="shared" si="9"/>
        <v>-1</v>
      </c>
      <c r="V112" s="341">
        <v>0</v>
      </c>
      <c r="W112" s="341">
        <v>0</v>
      </c>
      <c r="X112" s="338" t="s">
        <v>920</v>
      </c>
    </row>
    <row r="113" spans="1:24" ht="16.5" customHeight="1" x14ac:dyDescent="0.2">
      <c r="A113" s="359" t="s">
        <v>908</v>
      </c>
      <c r="B113" s="374" t="s">
        <v>1087</v>
      </c>
      <c r="C113" s="368" t="s">
        <v>1088</v>
      </c>
      <c r="D113" s="362">
        <f t="shared" ref="D113:D125" si="82">E113+F113+G113+H113</f>
        <v>0.43913759999999996</v>
      </c>
      <c r="E113" s="362">
        <v>0</v>
      </c>
      <c r="F113" s="362">
        <v>0</v>
      </c>
      <c r="G113" s="373">
        <v>0.43913759999999996</v>
      </c>
      <c r="H113" s="362">
        <v>0</v>
      </c>
      <c r="I113" s="362">
        <f t="shared" si="80"/>
        <v>0</v>
      </c>
      <c r="J113" s="362">
        <v>0</v>
      </c>
      <c r="K113" s="362">
        <v>0</v>
      </c>
      <c r="L113" s="362">
        <v>0</v>
      </c>
      <c r="M113" s="362">
        <v>0</v>
      </c>
      <c r="N113" s="353">
        <f t="shared" ref="N113:N125" si="83">I113-D113</f>
        <v>-0.43913759999999996</v>
      </c>
      <c r="O113" s="354">
        <f t="shared" ref="O113:O125" si="84">N113/D113</f>
        <v>-1</v>
      </c>
      <c r="P113" s="367">
        <v>0</v>
      </c>
      <c r="Q113" s="367">
        <v>0</v>
      </c>
      <c r="R113" s="367">
        <v>0</v>
      </c>
      <c r="S113" s="367">
        <v>0</v>
      </c>
      <c r="T113" s="353">
        <f t="shared" ref="T113:T125" si="85">L113-G113</f>
        <v>-0.43913759999999996</v>
      </c>
      <c r="U113" s="354">
        <f t="shared" ref="U113:U125" si="86">T113/G113</f>
        <v>-1</v>
      </c>
      <c r="V113" s="362">
        <v>0</v>
      </c>
      <c r="W113" s="362">
        <v>0</v>
      </c>
      <c r="X113" s="338" t="s">
        <v>920</v>
      </c>
    </row>
    <row r="114" spans="1:24" ht="16.5" customHeight="1" x14ac:dyDescent="0.2">
      <c r="A114" s="359" t="s">
        <v>909</v>
      </c>
      <c r="B114" s="368" t="s">
        <v>1089</v>
      </c>
      <c r="C114" s="368" t="s">
        <v>1090</v>
      </c>
      <c r="D114" s="362">
        <f t="shared" si="82"/>
        <v>0.19989960000000001</v>
      </c>
      <c r="E114" s="362">
        <v>0</v>
      </c>
      <c r="F114" s="362">
        <v>0</v>
      </c>
      <c r="G114" s="373">
        <v>0.19989960000000001</v>
      </c>
      <c r="H114" s="362">
        <v>0</v>
      </c>
      <c r="I114" s="362">
        <f t="shared" si="80"/>
        <v>0</v>
      </c>
      <c r="J114" s="362">
        <v>0</v>
      </c>
      <c r="K114" s="362">
        <v>0</v>
      </c>
      <c r="L114" s="362">
        <v>0</v>
      </c>
      <c r="M114" s="362">
        <v>0</v>
      </c>
      <c r="N114" s="353">
        <f t="shared" si="83"/>
        <v>-0.19989960000000001</v>
      </c>
      <c r="O114" s="354">
        <f t="shared" si="84"/>
        <v>-1</v>
      </c>
      <c r="P114" s="367">
        <v>0</v>
      </c>
      <c r="Q114" s="367">
        <v>0</v>
      </c>
      <c r="R114" s="367">
        <v>0</v>
      </c>
      <c r="S114" s="367">
        <v>0</v>
      </c>
      <c r="T114" s="353">
        <f t="shared" si="85"/>
        <v>-0.19989960000000001</v>
      </c>
      <c r="U114" s="354">
        <f t="shared" si="86"/>
        <v>-1</v>
      </c>
      <c r="V114" s="362">
        <v>0</v>
      </c>
      <c r="W114" s="362">
        <v>0</v>
      </c>
      <c r="X114" s="338" t="s">
        <v>920</v>
      </c>
    </row>
    <row r="115" spans="1:24" ht="16.5" customHeight="1" x14ac:dyDescent="0.2">
      <c r="A115" s="359" t="s">
        <v>910</v>
      </c>
      <c r="B115" s="368" t="s">
        <v>1091</v>
      </c>
      <c r="C115" s="368" t="s">
        <v>1092</v>
      </c>
      <c r="D115" s="362">
        <f t="shared" si="82"/>
        <v>0.96</v>
      </c>
      <c r="E115" s="362">
        <v>0</v>
      </c>
      <c r="F115" s="362">
        <v>0</v>
      </c>
      <c r="G115" s="373">
        <v>0.96</v>
      </c>
      <c r="H115" s="362">
        <v>0</v>
      </c>
      <c r="I115" s="362">
        <f t="shared" si="80"/>
        <v>0</v>
      </c>
      <c r="J115" s="362">
        <v>0</v>
      </c>
      <c r="K115" s="362">
        <v>0</v>
      </c>
      <c r="L115" s="362">
        <v>0</v>
      </c>
      <c r="M115" s="362">
        <v>0</v>
      </c>
      <c r="N115" s="353">
        <f t="shared" si="83"/>
        <v>-0.96</v>
      </c>
      <c r="O115" s="354">
        <f t="shared" si="84"/>
        <v>-1</v>
      </c>
      <c r="P115" s="367">
        <v>0</v>
      </c>
      <c r="Q115" s="367">
        <v>0</v>
      </c>
      <c r="R115" s="367">
        <v>0</v>
      </c>
      <c r="S115" s="367">
        <v>0</v>
      </c>
      <c r="T115" s="353">
        <f t="shared" si="85"/>
        <v>-0.96</v>
      </c>
      <c r="U115" s="354">
        <f t="shared" si="86"/>
        <v>-1</v>
      </c>
      <c r="V115" s="362">
        <v>0</v>
      </c>
      <c r="W115" s="362">
        <v>0</v>
      </c>
      <c r="X115" s="338" t="s">
        <v>920</v>
      </c>
    </row>
    <row r="116" spans="1:24" ht="16.5" customHeight="1" x14ac:dyDescent="0.2">
      <c r="A116" s="359" t="s">
        <v>911</v>
      </c>
      <c r="B116" s="368" t="s">
        <v>1093</v>
      </c>
      <c r="C116" s="368" t="s">
        <v>1094</v>
      </c>
      <c r="D116" s="362">
        <f t="shared" si="82"/>
        <v>0.12626999999999999</v>
      </c>
      <c r="E116" s="362">
        <v>0</v>
      </c>
      <c r="F116" s="362">
        <v>0</v>
      </c>
      <c r="G116" s="373">
        <v>0.12626999999999999</v>
      </c>
      <c r="H116" s="362">
        <v>0</v>
      </c>
      <c r="I116" s="362">
        <f t="shared" si="80"/>
        <v>0</v>
      </c>
      <c r="J116" s="362">
        <v>0</v>
      </c>
      <c r="K116" s="362">
        <v>0</v>
      </c>
      <c r="L116" s="362">
        <v>0</v>
      </c>
      <c r="M116" s="362">
        <v>0</v>
      </c>
      <c r="N116" s="353">
        <f t="shared" si="83"/>
        <v>-0.12626999999999999</v>
      </c>
      <c r="O116" s="354">
        <f t="shared" si="84"/>
        <v>-1</v>
      </c>
      <c r="P116" s="367">
        <v>0</v>
      </c>
      <c r="Q116" s="367">
        <v>0</v>
      </c>
      <c r="R116" s="367">
        <v>0</v>
      </c>
      <c r="S116" s="367">
        <v>0</v>
      </c>
      <c r="T116" s="353">
        <f t="shared" si="85"/>
        <v>-0.12626999999999999</v>
      </c>
      <c r="U116" s="354">
        <f t="shared" si="86"/>
        <v>-1</v>
      </c>
      <c r="V116" s="362">
        <v>0</v>
      </c>
      <c r="W116" s="362">
        <v>0</v>
      </c>
      <c r="X116" s="338" t="s">
        <v>920</v>
      </c>
    </row>
    <row r="117" spans="1:24" ht="16.5" customHeight="1" x14ac:dyDescent="0.2">
      <c r="A117" s="359" t="s">
        <v>1086</v>
      </c>
      <c r="B117" s="368" t="s">
        <v>1095</v>
      </c>
      <c r="C117" s="368" t="s">
        <v>1096</v>
      </c>
      <c r="D117" s="362">
        <f t="shared" si="82"/>
        <v>0.95279999999999998</v>
      </c>
      <c r="E117" s="362">
        <v>0</v>
      </c>
      <c r="F117" s="362">
        <v>0</v>
      </c>
      <c r="G117" s="373">
        <v>0.95279999999999998</v>
      </c>
      <c r="H117" s="362">
        <v>0</v>
      </c>
      <c r="I117" s="362">
        <f t="shared" si="80"/>
        <v>0</v>
      </c>
      <c r="J117" s="362">
        <v>0</v>
      </c>
      <c r="K117" s="362">
        <v>0</v>
      </c>
      <c r="L117" s="362">
        <v>0</v>
      </c>
      <c r="M117" s="362">
        <v>0</v>
      </c>
      <c r="N117" s="353">
        <f t="shared" si="83"/>
        <v>-0.95279999999999998</v>
      </c>
      <c r="O117" s="354">
        <f t="shared" si="84"/>
        <v>-1</v>
      </c>
      <c r="P117" s="367">
        <v>0</v>
      </c>
      <c r="Q117" s="367">
        <v>0</v>
      </c>
      <c r="R117" s="367">
        <v>0</v>
      </c>
      <c r="S117" s="367">
        <v>0</v>
      </c>
      <c r="T117" s="353">
        <f t="shared" si="85"/>
        <v>-0.95279999999999998</v>
      </c>
      <c r="U117" s="354">
        <f t="shared" si="86"/>
        <v>-1</v>
      </c>
      <c r="V117" s="362">
        <v>0</v>
      </c>
      <c r="W117" s="362">
        <v>0</v>
      </c>
      <c r="X117" s="338" t="s">
        <v>920</v>
      </c>
    </row>
    <row r="118" spans="1:24" ht="16.5" customHeight="1" x14ac:dyDescent="0.2">
      <c r="A118" s="359" t="s">
        <v>912</v>
      </c>
      <c r="B118" s="368" t="s">
        <v>1097</v>
      </c>
      <c r="C118" s="368" t="s">
        <v>1098</v>
      </c>
      <c r="D118" s="362">
        <f t="shared" si="82"/>
        <v>0.21620039999999999</v>
      </c>
      <c r="E118" s="362">
        <v>0</v>
      </c>
      <c r="F118" s="362">
        <v>0</v>
      </c>
      <c r="G118" s="373">
        <v>0.21620039999999999</v>
      </c>
      <c r="H118" s="362">
        <v>0</v>
      </c>
      <c r="I118" s="362">
        <f t="shared" si="80"/>
        <v>0</v>
      </c>
      <c r="J118" s="362">
        <v>0</v>
      </c>
      <c r="K118" s="362">
        <v>0</v>
      </c>
      <c r="L118" s="362">
        <v>0</v>
      </c>
      <c r="M118" s="362">
        <v>0</v>
      </c>
      <c r="N118" s="353">
        <f t="shared" si="83"/>
        <v>-0.21620039999999999</v>
      </c>
      <c r="O118" s="354">
        <f t="shared" si="84"/>
        <v>-1</v>
      </c>
      <c r="P118" s="367">
        <v>0</v>
      </c>
      <c r="Q118" s="367">
        <v>0</v>
      </c>
      <c r="R118" s="367">
        <v>0</v>
      </c>
      <c r="S118" s="367">
        <v>0</v>
      </c>
      <c r="T118" s="353">
        <f t="shared" si="85"/>
        <v>-0.21620039999999999</v>
      </c>
      <c r="U118" s="354">
        <f t="shared" si="86"/>
        <v>-1</v>
      </c>
      <c r="V118" s="362">
        <v>0</v>
      </c>
      <c r="W118" s="362">
        <v>0</v>
      </c>
      <c r="X118" s="338" t="s">
        <v>920</v>
      </c>
    </row>
    <row r="119" spans="1:24" ht="16.5" customHeight="1" x14ac:dyDescent="0.2">
      <c r="A119" s="359" t="s">
        <v>913</v>
      </c>
      <c r="B119" s="368" t="s">
        <v>1099</v>
      </c>
      <c r="C119" s="368" t="s">
        <v>1100</v>
      </c>
      <c r="D119" s="362">
        <f t="shared" si="82"/>
        <v>1.912296</v>
      </c>
      <c r="E119" s="362">
        <v>0</v>
      </c>
      <c r="F119" s="362">
        <v>0</v>
      </c>
      <c r="G119" s="373">
        <v>1.912296</v>
      </c>
      <c r="H119" s="362">
        <v>0</v>
      </c>
      <c r="I119" s="362">
        <f t="shared" si="80"/>
        <v>0</v>
      </c>
      <c r="J119" s="362">
        <v>0</v>
      </c>
      <c r="K119" s="362">
        <v>0</v>
      </c>
      <c r="L119" s="362">
        <v>0</v>
      </c>
      <c r="M119" s="362">
        <v>0</v>
      </c>
      <c r="N119" s="353">
        <f t="shared" si="83"/>
        <v>-1.912296</v>
      </c>
      <c r="O119" s="354">
        <f t="shared" si="84"/>
        <v>-1</v>
      </c>
      <c r="P119" s="367">
        <v>0</v>
      </c>
      <c r="Q119" s="367">
        <v>0</v>
      </c>
      <c r="R119" s="367">
        <v>0</v>
      </c>
      <c r="S119" s="367">
        <v>0</v>
      </c>
      <c r="T119" s="353">
        <f t="shared" si="85"/>
        <v>-1.912296</v>
      </c>
      <c r="U119" s="354">
        <f t="shared" si="86"/>
        <v>-1</v>
      </c>
      <c r="V119" s="362">
        <v>0</v>
      </c>
      <c r="W119" s="362">
        <v>0</v>
      </c>
      <c r="X119" s="338" t="s">
        <v>920</v>
      </c>
    </row>
    <row r="120" spans="1:24" ht="16.5" customHeight="1" x14ac:dyDescent="0.2">
      <c r="A120" s="359" t="s">
        <v>914</v>
      </c>
      <c r="B120" s="374" t="s">
        <v>1101</v>
      </c>
      <c r="C120" s="368" t="s">
        <v>1102</v>
      </c>
      <c r="D120" s="362">
        <f t="shared" si="82"/>
        <v>2.847</v>
      </c>
      <c r="E120" s="362">
        <v>0</v>
      </c>
      <c r="F120" s="362">
        <v>0</v>
      </c>
      <c r="G120" s="373">
        <v>2.847</v>
      </c>
      <c r="H120" s="362">
        <v>0</v>
      </c>
      <c r="I120" s="362">
        <f t="shared" si="80"/>
        <v>0</v>
      </c>
      <c r="J120" s="362">
        <v>0</v>
      </c>
      <c r="K120" s="362">
        <v>0</v>
      </c>
      <c r="L120" s="362">
        <v>0</v>
      </c>
      <c r="M120" s="362">
        <v>0</v>
      </c>
      <c r="N120" s="353">
        <f t="shared" si="83"/>
        <v>-2.847</v>
      </c>
      <c r="O120" s="354">
        <f t="shared" si="84"/>
        <v>-1</v>
      </c>
      <c r="P120" s="367">
        <v>0</v>
      </c>
      <c r="Q120" s="367">
        <v>0</v>
      </c>
      <c r="R120" s="367">
        <v>0</v>
      </c>
      <c r="S120" s="367">
        <v>0</v>
      </c>
      <c r="T120" s="353">
        <f t="shared" si="85"/>
        <v>-2.847</v>
      </c>
      <c r="U120" s="354">
        <f t="shared" si="86"/>
        <v>-1</v>
      </c>
      <c r="V120" s="362">
        <v>0</v>
      </c>
      <c r="W120" s="362">
        <v>0</v>
      </c>
      <c r="X120" s="338" t="s">
        <v>920</v>
      </c>
    </row>
    <row r="121" spans="1:24" ht="16.5" customHeight="1" x14ac:dyDescent="0.2">
      <c r="A121" s="359" t="s">
        <v>915</v>
      </c>
      <c r="B121" s="368" t="s">
        <v>1103</v>
      </c>
      <c r="C121" s="368" t="s">
        <v>1104</v>
      </c>
      <c r="D121" s="362">
        <f t="shared" si="82"/>
        <v>18.95</v>
      </c>
      <c r="E121" s="362">
        <v>0</v>
      </c>
      <c r="F121" s="362">
        <v>0</v>
      </c>
      <c r="G121" s="373">
        <v>18.95</v>
      </c>
      <c r="H121" s="362">
        <v>0</v>
      </c>
      <c r="I121" s="362">
        <f t="shared" si="80"/>
        <v>0</v>
      </c>
      <c r="J121" s="362">
        <v>0</v>
      </c>
      <c r="K121" s="362">
        <v>0</v>
      </c>
      <c r="L121" s="362">
        <v>0</v>
      </c>
      <c r="M121" s="362">
        <v>0</v>
      </c>
      <c r="N121" s="353">
        <f t="shared" si="83"/>
        <v>-18.95</v>
      </c>
      <c r="O121" s="354">
        <f t="shared" si="84"/>
        <v>-1</v>
      </c>
      <c r="P121" s="367">
        <v>0</v>
      </c>
      <c r="Q121" s="367">
        <v>0</v>
      </c>
      <c r="R121" s="367">
        <v>0</v>
      </c>
      <c r="S121" s="367">
        <v>0</v>
      </c>
      <c r="T121" s="353">
        <f t="shared" si="85"/>
        <v>-18.95</v>
      </c>
      <c r="U121" s="354">
        <f t="shared" si="86"/>
        <v>-1</v>
      </c>
      <c r="V121" s="362">
        <v>0</v>
      </c>
      <c r="W121" s="362">
        <v>0</v>
      </c>
      <c r="X121" s="338" t="s">
        <v>920</v>
      </c>
    </row>
    <row r="122" spans="1:24" ht="16.5" customHeight="1" x14ac:dyDescent="0.2">
      <c r="A122" s="359" t="s">
        <v>916</v>
      </c>
      <c r="B122" s="368" t="s">
        <v>1105</v>
      </c>
      <c r="C122" s="368" t="s">
        <v>1106</v>
      </c>
      <c r="D122" s="362">
        <f t="shared" si="82"/>
        <v>11.4</v>
      </c>
      <c r="E122" s="362">
        <v>0</v>
      </c>
      <c r="F122" s="362">
        <v>0</v>
      </c>
      <c r="G122" s="373">
        <v>11.4</v>
      </c>
      <c r="H122" s="362">
        <v>0</v>
      </c>
      <c r="I122" s="362">
        <f t="shared" si="80"/>
        <v>0</v>
      </c>
      <c r="J122" s="362">
        <v>0</v>
      </c>
      <c r="K122" s="362">
        <v>0</v>
      </c>
      <c r="L122" s="362">
        <v>0</v>
      </c>
      <c r="M122" s="362">
        <v>0</v>
      </c>
      <c r="N122" s="353">
        <f t="shared" si="83"/>
        <v>-11.4</v>
      </c>
      <c r="O122" s="354">
        <f t="shared" si="84"/>
        <v>-1</v>
      </c>
      <c r="P122" s="367">
        <v>0</v>
      </c>
      <c r="Q122" s="367">
        <v>0</v>
      </c>
      <c r="R122" s="367">
        <v>0</v>
      </c>
      <c r="S122" s="367">
        <v>0</v>
      </c>
      <c r="T122" s="353">
        <f t="shared" si="85"/>
        <v>-11.4</v>
      </c>
      <c r="U122" s="354">
        <f t="shared" si="86"/>
        <v>-1</v>
      </c>
      <c r="V122" s="362">
        <v>0</v>
      </c>
      <c r="W122" s="362">
        <v>0</v>
      </c>
      <c r="X122" s="338" t="s">
        <v>920</v>
      </c>
    </row>
    <row r="123" spans="1:24" ht="16.5" customHeight="1" x14ac:dyDescent="0.2">
      <c r="A123" s="359" t="s">
        <v>917</v>
      </c>
      <c r="B123" s="368" t="s">
        <v>1107</v>
      </c>
      <c r="C123" s="368" t="s">
        <v>1108</v>
      </c>
      <c r="D123" s="362">
        <f t="shared" si="82"/>
        <v>1.7999999999999998</v>
      </c>
      <c r="E123" s="362">
        <v>0</v>
      </c>
      <c r="F123" s="362">
        <v>0</v>
      </c>
      <c r="G123" s="373">
        <v>1.7999999999999998</v>
      </c>
      <c r="H123" s="362">
        <v>0</v>
      </c>
      <c r="I123" s="362">
        <f t="shared" si="80"/>
        <v>0</v>
      </c>
      <c r="J123" s="362">
        <v>0</v>
      </c>
      <c r="K123" s="362">
        <v>0</v>
      </c>
      <c r="L123" s="362">
        <v>0</v>
      </c>
      <c r="M123" s="362">
        <v>0</v>
      </c>
      <c r="N123" s="353">
        <f t="shared" si="83"/>
        <v>-1.7999999999999998</v>
      </c>
      <c r="O123" s="354">
        <f t="shared" si="84"/>
        <v>-1</v>
      </c>
      <c r="P123" s="367">
        <v>0</v>
      </c>
      <c r="Q123" s="367">
        <v>0</v>
      </c>
      <c r="R123" s="367">
        <v>0</v>
      </c>
      <c r="S123" s="367">
        <v>0</v>
      </c>
      <c r="T123" s="353">
        <f t="shared" si="85"/>
        <v>-1.7999999999999998</v>
      </c>
      <c r="U123" s="354">
        <f t="shared" si="86"/>
        <v>-1</v>
      </c>
      <c r="V123" s="362">
        <v>0</v>
      </c>
      <c r="W123" s="362">
        <v>0</v>
      </c>
      <c r="X123" s="338" t="s">
        <v>920</v>
      </c>
    </row>
    <row r="124" spans="1:24" ht="16.5" customHeight="1" x14ac:dyDescent="0.2">
      <c r="A124" s="359" t="s">
        <v>918</v>
      </c>
      <c r="B124" s="368" t="s">
        <v>1109</v>
      </c>
      <c r="C124" s="368" t="s">
        <v>1110</v>
      </c>
      <c r="D124" s="362">
        <f t="shared" si="82"/>
        <v>10.199999999999999</v>
      </c>
      <c r="E124" s="362">
        <v>0</v>
      </c>
      <c r="F124" s="362">
        <v>0</v>
      </c>
      <c r="G124" s="373">
        <v>10.199999999999999</v>
      </c>
      <c r="H124" s="362">
        <v>0</v>
      </c>
      <c r="I124" s="362">
        <f t="shared" si="80"/>
        <v>0</v>
      </c>
      <c r="J124" s="362">
        <v>0</v>
      </c>
      <c r="K124" s="362">
        <v>0</v>
      </c>
      <c r="L124" s="362">
        <v>0</v>
      </c>
      <c r="M124" s="362">
        <v>0</v>
      </c>
      <c r="N124" s="353">
        <f t="shared" si="83"/>
        <v>-10.199999999999999</v>
      </c>
      <c r="O124" s="354">
        <f t="shared" si="84"/>
        <v>-1</v>
      </c>
      <c r="P124" s="367">
        <v>0</v>
      </c>
      <c r="Q124" s="367">
        <v>0</v>
      </c>
      <c r="R124" s="367">
        <v>0</v>
      </c>
      <c r="S124" s="367">
        <v>0</v>
      </c>
      <c r="T124" s="353">
        <f t="shared" si="85"/>
        <v>-10.199999999999999</v>
      </c>
      <c r="U124" s="354">
        <f t="shared" si="86"/>
        <v>-1</v>
      </c>
      <c r="V124" s="362">
        <v>0</v>
      </c>
      <c r="W124" s="362">
        <v>0</v>
      </c>
      <c r="X124" s="338" t="s">
        <v>920</v>
      </c>
    </row>
    <row r="125" spans="1:24" ht="16.5" customHeight="1" x14ac:dyDescent="0.2">
      <c r="A125" s="359" t="s">
        <v>919</v>
      </c>
      <c r="B125" s="368" t="s">
        <v>1111</v>
      </c>
      <c r="C125" s="368" t="s">
        <v>1112</v>
      </c>
      <c r="D125" s="362">
        <f t="shared" si="82"/>
        <v>0.238834781053058</v>
      </c>
      <c r="E125" s="362">
        <v>0</v>
      </c>
      <c r="F125" s="362">
        <v>0</v>
      </c>
      <c r="G125" s="373">
        <v>0.238834781053058</v>
      </c>
      <c r="H125" s="362">
        <v>0</v>
      </c>
      <c r="I125" s="362">
        <f t="shared" si="80"/>
        <v>0</v>
      </c>
      <c r="J125" s="362">
        <v>0</v>
      </c>
      <c r="K125" s="362">
        <v>0</v>
      </c>
      <c r="L125" s="362">
        <v>0</v>
      </c>
      <c r="M125" s="362">
        <v>0</v>
      </c>
      <c r="N125" s="353">
        <f t="shared" si="83"/>
        <v>-0.238834781053058</v>
      </c>
      <c r="O125" s="354">
        <f t="shared" si="84"/>
        <v>-1</v>
      </c>
      <c r="P125" s="367">
        <v>0</v>
      </c>
      <c r="Q125" s="367">
        <v>0</v>
      </c>
      <c r="R125" s="367">
        <v>0</v>
      </c>
      <c r="S125" s="367">
        <v>0</v>
      </c>
      <c r="T125" s="353">
        <f t="shared" si="85"/>
        <v>-0.238834781053058</v>
      </c>
      <c r="U125" s="354">
        <f t="shared" si="86"/>
        <v>-1</v>
      </c>
      <c r="V125" s="362">
        <v>0</v>
      </c>
      <c r="W125" s="362">
        <v>0</v>
      </c>
      <c r="X125" s="338" t="s">
        <v>920</v>
      </c>
    </row>
  </sheetData>
  <protectedRanges>
    <protectedRange sqref="E67:M67 D1:D1048576 E96:M96 E91:M92" name="Диапазон1"/>
  </protectedRanges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  <mergeCell ref="A4:X4"/>
    <mergeCell ref="A5:X5"/>
    <mergeCell ref="A6:X6"/>
    <mergeCell ref="A7:X7"/>
    <mergeCell ref="A8:X8"/>
    <mergeCell ref="M16:M17"/>
    <mergeCell ref="D15:H15"/>
    <mergeCell ref="I15:M15"/>
    <mergeCell ref="I16:I17"/>
    <mergeCell ref="J16:J17"/>
    <mergeCell ref="K16:K17"/>
    <mergeCell ref="L16:L17"/>
    <mergeCell ref="N13:W14"/>
    <mergeCell ref="N15:O16"/>
    <mergeCell ref="P15:Q16"/>
    <mergeCell ref="R15:S16"/>
    <mergeCell ref="T15:U16"/>
  </mergeCells>
  <phoneticPr fontId="65" type="noConversion"/>
  <hyperlinks>
    <hyperlink ref="B70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2" t="s">
        <v>156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799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800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798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801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815</v>
      </c>
      <c r="E15" s="226" t="s">
        <v>816</v>
      </c>
      <c r="F15" s="238" t="s">
        <v>817</v>
      </c>
      <c r="G15" s="239"/>
      <c r="H15" s="226" t="s">
        <v>818</v>
      </c>
      <c r="I15" s="226"/>
      <c r="J15" s="226" t="s">
        <v>819</v>
      </c>
      <c r="K15" s="226"/>
      <c r="L15" s="226"/>
      <c r="M15" s="226"/>
      <c r="N15" s="226" t="s">
        <v>820</v>
      </c>
      <c r="O15" s="226"/>
      <c r="P15" s="238" t="s">
        <v>761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78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15" t="s">
        <v>759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822</v>
      </c>
      <c r="E15" s="244" t="s">
        <v>786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153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78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53" t="s">
        <v>754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79</v>
      </c>
      <c r="E15" s="265" t="s">
        <v>787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154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78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53" t="s">
        <v>155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79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154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78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53" t="s">
        <v>791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76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154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78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15" t="s">
        <v>788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793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766</v>
      </c>
      <c r="E16" s="280"/>
      <c r="F16" s="280"/>
      <c r="G16" s="280"/>
      <c r="H16" s="280"/>
      <c r="I16" s="280"/>
      <c r="J16" s="280" t="s">
        <v>767</v>
      </c>
      <c r="K16" s="280"/>
      <c r="L16" s="280"/>
      <c r="M16" s="280"/>
      <c r="N16" s="280"/>
      <c r="O16" s="280"/>
      <c r="P16" s="280" t="s">
        <v>768</v>
      </c>
      <c r="Q16" s="280"/>
      <c r="R16" s="280"/>
      <c r="S16" s="280"/>
      <c r="T16" s="280"/>
      <c r="U16" s="280"/>
      <c r="V16" s="280" t="s">
        <v>769</v>
      </c>
      <c r="W16" s="280"/>
      <c r="X16" s="280"/>
      <c r="Y16" s="280"/>
      <c r="Z16" s="280"/>
      <c r="AA16" s="280"/>
      <c r="AB16" s="280" t="s">
        <v>770</v>
      </c>
      <c r="AC16" s="280"/>
      <c r="AD16" s="280"/>
      <c r="AE16" s="280"/>
      <c r="AF16" s="280"/>
      <c r="AG16" s="280"/>
      <c r="AH16" s="280" t="s">
        <v>771</v>
      </c>
      <c r="AI16" s="280"/>
      <c r="AJ16" s="280"/>
      <c r="AK16" s="280"/>
      <c r="AL16" s="280"/>
      <c r="AM16" s="280"/>
      <c r="AN16" s="280" t="s">
        <v>772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773</v>
      </c>
      <c r="E17" s="281"/>
      <c r="F17" s="281" t="s">
        <v>773</v>
      </c>
      <c r="G17" s="281"/>
      <c r="H17" s="281" t="s">
        <v>774</v>
      </c>
      <c r="I17" s="281"/>
      <c r="J17" s="281" t="s">
        <v>773</v>
      </c>
      <c r="K17" s="281"/>
      <c r="L17" s="281" t="s">
        <v>773</v>
      </c>
      <c r="M17" s="281"/>
      <c r="N17" s="281" t="s">
        <v>774</v>
      </c>
      <c r="O17" s="281"/>
      <c r="P17" s="281" t="s">
        <v>773</v>
      </c>
      <c r="Q17" s="281"/>
      <c r="R17" s="281" t="s">
        <v>773</v>
      </c>
      <c r="S17" s="281"/>
      <c r="T17" s="281" t="s">
        <v>774</v>
      </c>
      <c r="U17" s="281"/>
      <c r="V17" s="281" t="s">
        <v>773</v>
      </c>
      <c r="W17" s="281"/>
      <c r="X17" s="281" t="s">
        <v>773</v>
      </c>
      <c r="Y17" s="281"/>
      <c r="Z17" s="281" t="s">
        <v>774</v>
      </c>
      <c r="AA17" s="281"/>
      <c r="AB17" s="281" t="s">
        <v>773</v>
      </c>
      <c r="AC17" s="281"/>
      <c r="AD17" s="281" t="s">
        <v>773</v>
      </c>
      <c r="AE17" s="281"/>
      <c r="AF17" s="281" t="s">
        <v>774</v>
      </c>
      <c r="AG17" s="281"/>
      <c r="AH17" s="281" t="s">
        <v>773</v>
      </c>
      <c r="AI17" s="281"/>
      <c r="AJ17" s="281" t="s">
        <v>773</v>
      </c>
      <c r="AK17" s="281"/>
      <c r="AL17" s="281" t="s">
        <v>774</v>
      </c>
      <c r="AM17" s="281"/>
      <c r="AN17" s="281" t="s">
        <v>773</v>
      </c>
      <c r="AO17" s="281"/>
      <c r="AP17" s="281" t="s">
        <v>773</v>
      </c>
      <c r="AQ17" s="281"/>
      <c r="AR17" s="281" t="s">
        <v>774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53" t="s">
        <v>789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764</v>
      </c>
      <c r="E15" s="283" t="s">
        <v>763</v>
      </c>
      <c r="F15" s="283" t="s">
        <v>23</v>
      </c>
      <c r="G15" s="283"/>
      <c r="H15" s="283" t="s">
        <v>159</v>
      </c>
      <c r="I15" s="283"/>
      <c r="J15" s="283" t="s">
        <v>24</v>
      </c>
      <c r="K15" s="283"/>
      <c r="L15" s="283" t="s">
        <v>807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78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790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829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165</v>
      </c>
      <c r="B9" s="308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309" t="s">
        <v>167</v>
      </c>
      <c r="B12" s="309"/>
    </row>
    <row r="13" spans="1:8" ht="18.75" x14ac:dyDescent="0.25">
      <c r="B13" s="47"/>
    </row>
    <row r="14" spans="1:8" ht="18.75" x14ac:dyDescent="0.25">
      <c r="A14" s="310" t="s">
        <v>794</v>
      </c>
      <c r="B14" s="310"/>
    </row>
    <row r="15" spans="1:8" x14ac:dyDescent="0.25">
      <c r="A15" s="311" t="s">
        <v>168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81</v>
      </c>
      <c r="B19" s="312" t="s">
        <v>82</v>
      </c>
      <c r="C19" s="314" t="s">
        <v>170</v>
      </c>
      <c r="D19" s="289" t="s">
        <v>748</v>
      </c>
      <c r="E19" s="290"/>
      <c r="F19" s="291" t="s">
        <v>765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752</v>
      </c>
      <c r="E20" s="186" t="s">
        <v>10</v>
      </c>
      <c r="F20" s="186" t="s">
        <v>753</v>
      </c>
      <c r="G20" s="185" t="s">
        <v>751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689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81</v>
      </c>
      <c r="B370" s="312" t="s">
        <v>82</v>
      </c>
      <c r="C370" s="314" t="s">
        <v>170</v>
      </c>
      <c r="D370" s="289" t="s">
        <v>748</v>
      </c>
      <c r="E370" s="290"/>
      <c r="F370" s="291" t="s">
        <v>750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752</v>
      </c>
      <c r="E371" s="186" t="s">
        <v>10</v>
      </c>
      <c r="F371" s="186" t="s">
        <v>753</v>
      </c>
      <c r="G371" s="185" t="s">
        <v>751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690</v>
      </c>
      <c r="B373" s="295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2020-05-18T03:27:44Z</cp:lastPrinted>
  <dcterms:created xsi:type="dcterms:W3CDTF">2009-07-27T10:10:26Z</dcterms:created>
  <dcterms:modified xsi:type="dcterms:W3CDTF">2024-05-08T04:40:00Z</dcterms:modified>
</cp:coreProperties>
</file>